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991" activeTab="0"/>
  </bookViews>
  <sheets>
    <sheet name="CERTIFICADOS" sheetId="1" r:id="rId1"/>
  </sheets>
  <externalReferences>
    <externalReference r:id="rId4"/>
    <externalReference r:id="rId5"/>
  </externalReferences>
  <definedNames>
    <definedName name="_bos">#REF!</definedName>
    <definedName name="_bos_1">#REF!</definedName>
    <definedName name="_bos_2">#REF!</definedName>
    <definedName name="_bos_3">#REF!</definedName>
    <definedName name="_Toc14251575_1" localSheetId="0">'CERTIFICADOS'!$E$218</definedName>
    <definedName name="_Toc14251575_1">#REF!</definedName>
    <definedName name="_Toc14251575_1_1">#REF!</definedName>
    <definedName name="_Toc14251575_1_2">#REF!</definedName>
    <definedName name="_Toc14251575_1_3">#REF!</definedName>
    <definedName name="_Toc14251575_1_4">#REF!</definedName>
    <definedName name="_Toc14251575_1_5">#REF!</definedName>
    <definedName name="_Toc14251584_1" localSheetId="0">'CERTIFICADOS'!$E$219</definedName>
    <definedName name="_Toc14251584_1">#REF!</definedName>
    <definedName name="_Toc14251584_1_1">#REF!</definedName>
    <definedName name="_Toc14251584_1_2">#REF!</definedName>
    <definedName name="_Toc14251584_1_3">#REF!</definedName>
    <definedName name="_Toc14251584_1_4">#REF!</definedName>
    <definedName name="_Toc14251584_1_5">#REF!</definedName>
    <definedName name="_Toc14251585_1" localSheetId="0">'CERTIFICADOS'!$E$222</definedName>
    <definedName name="_Toc14251585_1">#REF!</definedName>
    <definedName name="_Toc14251585_1_1">#REF!</definedName>
    <definedName name="_Toc14251585_1_2">#REF!</definedName>
    <definedName name="_Toc14251585_1_3">#REF!</definedName>
    <definedName name="_Toc14251585_1_4">#REF!</definedName>
    <definedName name="_Toc14251585_1_5">#REF!</definedName>
    <definedName name="_Toc14251586_1" localSheetId="0">'CERTIFICADOS'!$B$220</definedName>
    <definedName name="_Toc14251586_1">#REF!</definedName>
    <definedName name="_Toc14251586_1_1">#REF!</definedName>
    <definedName name="_Toc14251586_1_2">#REF!</definedName>
    <definedName name="_Toc14251586_1_3">#REF!</definedName>
    <definedName name="_Toc14251586_1_4">#REF!</definedName>
    <definedName name="_Toc14251586_1_5">#REF!</definedName>
    <definedName name="_Toc350897530_1" localSheetId="0">'CERTIFICADOS'!$B$255</definedName>
    <definedName name="_Toc350897530_1">#REF!</definedName>
    <definedName name="_Toc350897530_1_1">#REF!</definedName>
    <definedName name="_Toc350897530_1_2">#REF!</definedName>
    <definedName name="_Toc350897530_1_3">#REF!</definedName>
    <definedName name="_Toc350897530_1_4">#REF!</definedName>
    <definedName name="_Toc350897530_1_5">#REF!</definedName>
    <definedName name="_Toc350897532_1">"$'anexo iii'.$#ref" "$#REF!"</definedName>
    <definedName name="_Toc350926418_1" localSheetId="0">'CERTIFICADOS'!$E$217</definedName>
    <definedName name="_Toc350926418_1">#REF!</definedName>
    <definedName name="_Toc350926418_1_1">#REF!</definedName>
    <definedName name="_Toc350926418_1_2">#REF!</definedName>
    <definedName name="_Toc350926418_1_3">#REF!</definedName>
    <definedName name="_Toc350926418_1_4">#REF!</definedName>
    <definedName name="_Toc350926418_1_5">#REF!</definedName>
    <definedName name="_Toc350926432_1" localSheetId="0">'CERTIFICADOS'!$B$210</definedName>
    <definedName name="_Toc350926432_1">#REF!</definedName>
    <definedName name="_Toc350926432_1_1">#REF!</definedName>
    <definedName name="_Toc350926432_1_2">#REF!</definedName>
    <definedName name="_Toc350926432_1_3">#REF!</definedName>
    <definedName name="_Toc350926432_1_4">#REF!</definedName>
    <definedName name="_Toc350926432_1_5">#REF!</definedName>
    <definedName name="_Toc350926433_1" localSheetId="0">'CERTIFICADOS'!$B$212</definedName>
    <definedName name="_Toc350926433_1">#REF!</definedName>
    <definedName name="_Toc350926433_1_1">#REF!</definedName>
    <definedName name="_Toc350926433_1_2">#REF!</definedName>
    <definedName name="_Toc350926433_1_3">#REF!</definedName>
    <definedName name="_Toc350926433_1_4">#REF!</definedName>
    <definedName name="_Toc350926433_1_5">#REF!</definedName>
    <definedName name="_Toc350926434_1" localSheetId="0">'CERTIFICADOS'!$B$214</definedName>
    <definedName name="_Toc350926434_1">#REF!</definedName>
    <definedName name="_Toc350926434_1_1">#REF!</definedName>
    <definedName name="_Toc350926434_1_2">#REF!</definedName>
    <definedName name="_Toc350926434_1_3">#REF!</definedName>
    <definedName name="_Toc350926434_1_4">#REF!</definedName>
    <definedName name="_Toc350926434_1_5">#REF!</definedName>
    <definedName name="_Toc350926435_1" localSheetId="0">'CERTIFICADOS'!#REF!</definedName>
    <definedName name="_Toc350926435_1">#REF!</definedName>
    <definedName name="_Toc350926435_1_1">#REF!</definedName>
    <definedName name="_Toc350926435_1_2">#REF!</definedName>
    <definedName name="_Toc350926435_1_3">#REF!</definedName>
    <definedName name="_Toc350926435_1_4">#REF!</definedName>
    <definedName name="_Toc350926435_1_5">#REF!</definedName>
    <definedName name="actfeem">"$#REF!.$E$18"</definedName>
    <definedName name="actipav">"$#REF!.$E$16"</definedName>
    <definedName name="actlab">"$#REF!.$E$15"</definedName>
    <definedName name="actualizador1">"$#REF!.$E$14"</definedName>
    <definedName name="_xlnm.Print_Area" localSheetId="0">'CERTIFICADOS'!$A$1:$AQ$90</definedName>
    <definedName name="B05_INV">#REF!</definedName>
    <definedName name="B05_INV_1">#REF!</definedName>
    <definedName name="B05_INV_2">#REF!</definedName>
    <definedName name="B05_INV_3">#REF!</definedName>
    <definedName name="B05_PCL">#REF!</definedName>
    <definedName name="ccc">#REF!</definedName>
    <definedName name="ccc_1">#REF!</definedName>
    <definedName name="ccc_2">#REF!</definedName>
    <definedName name="ccc_3">#REF!</definedName>
    <definedName name="COEFMI">'CERTIFICADOS'!#REF!</definedName>
    <definedName name="crelec">#REF!</definedName>
    <definedName name="dolar">"$#REF!.$G$4"</definedName>
    <definedName name="DOLAR_USA_VENTA">"$#REF!.$E$5"</definedName>
    <definedName name="Excel_BuiltIn__FilterDatabase" localSheetId="0">'CERTIFICADOS'!$A$1:$G$142</definedName>
    <definedName name="Excel_BuiltIn_Print_Area_1">#REF!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4_1">#REF!</definedName>
    <definedName name="Excel_BuiltIn_Print_Area_7">#REF!</definedName>
    <definedName name="Excel_BuiltIn_Print_Titles_1">#REF!</definedName>
    <definedName name="Excel_BuiltIn_Print_Titles_1_1">"$'FORMULARIO B basico'.$A$3:$AMJ$16"</definedName>
    <definedName name="Excel_BuiltIn_Print_Titles_1_1_1">"$'FORMULARIO B basico'.$A$3:$AMJ$16"</definedName>
    <definedName name="Excel_BuiltIn_Print_Titles_11">#REF!</definedName>
    <definedName name="Excel_BuiltIn_Print_Titles_2">"$#REF!.$A$1:$AMJ$7"</definedName>
    <definedName name="Excel_BuiltIn_Print_Titles_2_1">#REF!</definedName>
    <definedName name="Excel_BuiltIn_Print_Titles_2_1_1">"$#REF!.$A$1:$AMJ$7"</definedName>
    <definedName name="Excel_BuiltIn_Print_Titles_3">"$Mediciones.$A$1:$AMJ$7"</definedName>
    <definedName name="Excel_BuiltIn_Print_Titles_3_1">"$Mediciones.$A$1:$AMJ$7"</definedName>
    <definedName name="Excel_BuiltIn_Print_Titles_3_1_1">#REF!</definedName>
    <definedName name="Excel_BuiltIn_Print_Titles_4">#REF!</definedName>
    <definedName name="Excel_BuiltIn_Print_Titles_4_1">#REF!</definedName>
    <definedName name="Excel_BuiltIn_Print_Titles_4_1_1">#REF!</definedName>
    <definedName name="Excel_BuiltIn_Print_Titles_5">#REF!</definedName>
    <definedName name="Excel_BuiltIn_Print_Titles_6">#REF!</definedName>
    <definedName name="FACTOR_OE">"$#REF!.$E$2"</definedName>
    <definedName name="FACTOR_SC">"$#REF!.$E$3"</definedName>
    <definedName name="factoroe">"$#REF!.$G$1"</definedName>
    <definedName name="factorsc">"$#REF!.$D$3"</definedName>
    <definedName name="FDFF">#REF!</definedName>
    <definedName name="FDFF_1">#REF!</definedName>
    <definedName name="G">#REF!</definedName>
    <definedName name="galu">#REF!</definedName>
    <definedName name="GART">#REF!</definedName>
    <definedName name="GARTELE">#REF!</definedName>
    <definedName name="GCORRDEB">#REF!</definedName>
    <definedName name="GCORTM">#REF!</definedName>
    <definedName name="gelec">#REF!</definedName>
    <definedName name="GESP">#REF!</definedName>
    <definedName name="GFELPUDO">#REF!</definedName>
    <definedName name="GHERR">#REF!</definedName>
    <definedName name="GISO">#REF!</definedName>
    <definedName name="GMAT">#REF!</definedName>
    <definedName name="GMONO">#REF!</definedName>
    <definedName name="GPARARRAYO">#REF!</definedName>
    <definedName name="GPE">#REF!</definedName>
    <definedName name="GROLLER">#REF!</definedName>
    <definedName name="GSANI">#REF!</definedName>
    <definedName name="GSEÑAL">#REF!</definedName>
    <definedName name="GVI">#REF!</definedName>
    <definedName name="gyeso">#REF!</definedName>
    <definedName name="HAHAH">#REF!</definedName>
    <definedName name="HAHAH_1">#REF!</definedName>
    <definedName name="herreria">#REF!</definedName>
    <definedName name="ICC">#REF!</definedName>
    <definedName name="INCA">"$#REF!.$E$17"</definedName>
    <definedName name="lala">#REF!</definedName>
    <definedName name="medioOf">'[2]SANITARIA MO'!$D$10</definedName>
    <definedName name="MIELECT">'CERTIFICADOS'!#REF!</definedName>
    <definedName name="oficial">'[2]SANITARIA MO'!$D$13</definedName>
    <definedName name="REGION">"$#REF!.$E$4"</definedName>
    <definedName name="RELAC_AREAS">"$#REF!.$E$#REF!"</definedName>
    <definedName name="ROCHA">"$#REF!.$G$3"</definedName>
    <definedName name="tc">#REF!</definedName>
    <definedName name="_xlnm.Print_Titles" localSheetId="0">'CERTIFICADOS'!$1:$13</definedName>
  </definedNames>
  <calcPr fullCalcOnLoad="1"/>
</workbook>
</file>

<file path=xl/sharedStrings.xml><?xml version="1.0" encoding="utf-8"?>
<sst xmlns="http://schemas.openxmlformats.org/spreadsheetml/2006/main" count="228" uniqueCount="125">
  <si>
    <t>Obra:</t>
  </si>
  <si>
    <t>Documento:</t>
  </si>
  <si>
    <t xml:space="preserve">Rubrado </t>
  </si>
  <si>
    <t>Rubrado Guia- Este rubrado sirve de base pero deberá ajustarse a la oferta del proponente</t>
  </si>
  <si>
    <t xml:space="preserve">1. El Proponente presentará el rubrado en este orden. </t>
  </si>
  <si>
    <t>2. De incorporarse nuevos Rubros que el proponente entienda no contemplados  y que deben incluirse,  los mismos se incluirán al final del capítulo correspondiente.</t>
  </si>
  <si>
    <t>3. De no corresponder un rubro se indicará metraje igual a 0 sin eliminarlo y cotizando el precio unitario</t>
  </si>
  <si>
    <t>CELDA CON FÓRMULA</t>
  </si>
  <si>
    <t>A V A N C E      N°3</t>
  </si>
  <si>
    <t>A V A N C E      N°4</t>
  </si>
  <si>
    <t>A V A N C E      N°5</t>
  </si>
  <si>
    <t>A V A N C E      N°6</t>
  </si>
  <si>
    <t>A V A N C E      N°7</t>
  </si>
  <si>
    <t>A V A N C E      N°8</t>
  </si>
  <si>
    <t>4. Incluir el Monto Imponible por rubro</t>
  </si>
  <si>
    <t>Nota: se establecerán subtotales parciales por rubro.</t>
  </si>
  <si>
    <t>OBRA PREVISTA</t>
  </si>
  <si>
    <t>AVANCE AC. ACTUAL</t>
  </si>
  <si>
    <t>AVANCE AC. ANTERIOR</t>
  </si>
  <si>
    <t>AVANCE PARCIAL MES</t>
  </si>
  <si>
    <t>SALDO</t>
  </si>
  <si>
    <t>CAPITULO</t>
  </si>
  <si>
    <t>RUBRO e ITEMS</t>
  </si>
  <si>
    <t>UNIDAD</t>
  </si>
  <si>
    <t>CANTIDAD</t>
  </si>
  <si>
    <t>PRECIO UNITARIO 
Pesos uruguayos</t>
  </si>
  <si>
    <t>PRECIO SUBRUBRO 
Pesos uruguayos</t>
  </si>
  <si>
    <t>PRECIO RUBRO Pesos uruguayos</t>
  </si>
  <si>
    <t>% RUBRO</t>
  </si>
  <si>
    <t>$</t>
  </si>
  <si>
    <t>%</t>
  </si>
  <si>
    <t>CAPÍTULO 1</t>
  </si>
  <si>
    <t>Gl.</t>
  </si>
  <si>
    <t>SUBTOTAL CAPITULO 1</t>
  </si>
  <si>
    <t>CAPÍTULO 2</t>
  </si>
  <si>
    <t>m3.</t>
  </si>
  <si>
    <t>m2.</t>
  </si>
  <si>
    <t>SUBTOTAL CAPITULO 2</t>
  </si>
  <si>
    <t>CAPÍTULO 3</t>
  </si>
  <si>
    <t>SUBTOTAL CAPITULO 3</t>
  </si>
  <si>
    <t>CAPÍTULO 4</t>
  </si>
  <si>
    <t>SUBTOTAL CAPITULO 4</t>
  </si>
  <si>
    <t>CAPÍTULO 5</t>
  </si>
  <si>
    <t>CAPÍTULO 6</t>
  </si>
  <si>
    <t>CAPÍTULO 7</t>
  </si>
  <si>
    <t>ml</t>
  </si>
  <si>
    <t>TOTAL OBRA PREVISTA</t>
  </si>
  <si>
    <t>TOTAL</t>
  </si>
  <si>
    <t>un</t>
  </si>
  <si>
    <t>CAPÍTULO 8</t>
  </si>
  <si>
    <t>SUBTOTAL CAPITULO 8</t>
  </si>
  <si>
    <t>IVA (22%)</t>
  </si>
  <si>
    <t>5. El predio se entrega en las condiciones constatadas por el Contratista en la Visita al sitio de las obras</t>
  </si>
  <si>
    <t>ALBAÑILERÍA</t>
  </si>
  <si>
    <t xml:space="preserve">GL </t>
  </si>
  <si>
    <t>HERRERÍA</t>
  </si>
  <si>
    <t>gl</t>
  </si>
  <si>
    <t>ACONDICIONAMIENTO SANITARIO</t>
  </si>
  <si>
    <t>IMPREVISTO (10%)</t>
  </si>
  <si>
    <t>MONTO IMPONIBLE  20%</t>
  </si>
  <si>
    <t>UN</t>
  </si>
  <si>
    <t>Construcciones provisorias</t>
  </si>
  <si>
    <t xml:space="preserve">Gl. </t>
  </si>
  <si>
    <t>Proteccion y vayado de obra</t>
  </si>
  <si>
    <t>Cartel de Obra</t>
  </si>
  <si>
    <t>Sereno</t>
  </si>
  <si>
    <t>Placa Inauguracion</t>
  </si>
  <si>
    <t>MOVIMIENTO TIERRA</t>
  </si>
  <si>
    <t xml:space="preserve">IMPLANTACIÓN Y REPLANTEO  </t>
  </si>
  <si>
    <t xml:space="preserve">DESMONTE Y RETIRO </t>
  </si>
  <si>
    <t>RELLENO Y NIVELACIÓN</t>
  </si>
  <si>
    <t>ml.</t>
  </si>
  <si>
    <t>ALCANTARILLAS DIAM40</t>
  </si>
  <si>
    <t>REPARACIÓN DE CUNETAS (hacia alcantarillas)</t>
  </si>
  <si>
    <t>HORMIGÓN</t>
  </si>
  <si>
    <t>MURO BLOQUE ARMADO - MC01</t>
  </si>
  <si>
    <t>MURO HORMIGÓN ARMADO - MC02</t>
  </si>
  <si>
    <t>MURETES HORMIGÓN - OBSTACULO N°4</t>
  </si>
  <si>
    <t>RAMPAS HORMIGÓN ARMADO</t>
  </si>
  <si>
    <t>ESCALERAS HORMIGÓN ARMADO</t>
  </si>
  <si>
    <t>HORMIGÓN CICLOPEO OBSTACULOS N°1,2,3,5 Y 9.</t>
  </si>
  <si>
    <t>PLATEA DE OBSTACULOS EN GENERAL</t>
  </si>
  <si>
    <t xml:space="preserve">HORMIGÓN POBRE BAJO PLATEA DE OBSTACULOS </t>
  </si>
  <si>
    <t xml:space="preserve">HORMIGÓN ARMADO OBTACULOS N°6,7,8 Y 10. </t>
  </si>
  <si>
    <t xml:space="preserve">LOSA HA </t>
  </si>
  <si>
    <t>BANCOS CUBO</t>
  </si>
  <si>
    <t>PISO DE HORMIGÓN  (SALA TANQUES)</t>
  </si>
  <si>
    <t>PISO BALDOSA MONOLÍTICA 30X30 SOBRE CONTRAPISO (SSHH Y DEPÓSITO)</t>
  </si>
  <si>
    <t>REVESTIMIENTO CERÁMICO SSHH</t>
  </si>
  <si>
    <t>ZAPATA CORRIDA PARA MC01</t>
  </si>
  <si>
    <t>VIGA HA SUPERIOR PARA MC01 Y OTROS</t>
  </si>
  <si>
    <t>IMPERMEABILIZACIÓN</t>
  </si>
  <si>
    <t>PAVIMENTO HORMIGON E:10cm</t>
  </si>
  <si>
    <t>VEREDAS DE HORMIGÓN PEINADO</t>
  </si>
  <si>
    <t>TERMINACIÓN MURO BLOQUES (reparacion + sellador transparente)</t>
  </si>
  <si>
    <t xml:space="preserve">DESAGUES PRIMARIOS, SECUNDARIOS Y PLUVIALES </t>
  </si>
  <si>
    <t>DEPÓSITO SANITARIO (POZO NEGRO)</t>
  </si>
  <si>
    <t>ABASTECIMIENTO AGUA OSE</t>
  </si>
  <si>
    <t xml:space="preserve">APARATOS SANITARIOS Y GRIFERIA </t>
  </si>
  <si>
    <t>ACCESORIOS</t>
  </si>
  <si>
    <t xml:space="preserve">TANQUE 200OLTS Y BOMBA </t>
  </si>
  <si>
    <t>ACONDICIONAMIENTO ELÉCTRCIO</t>
  </si>
  <si>
    <t xml:space="preserve">PROYECTO EJECUTIVO Y CONEXIÓN UTE DEFINITIVO </t>
  </si>
  <si>
    <t xml:space="preserve">INTALACIÓN ELÉCTRICA </t>
  </si>
  <si>
    <t>FUNDACIÓN PARA COLUMNAS HORMIGÓN CICLÓPEO</t>
  </si>
  <si>
    <t>ILUMINACION PISO</t>
  </si>
  <si>
    <t>ILUMINACION LED (INT E EXT)</t>
  </si>
  <si>
    <t xml:space="preserve">BARANDAS METÁLICAS </t>
  </si>
  <si>
    <t>CAÑOS PARA OBSTACULOS</t>
  </si>
  <si>
    <t>ABERTURAS HIERRO</t>
  </si>
  <si>
    <t>H1</t>
  </si>
  <si>
    <t>H2</t>
  </si>
  <si>
    <t>H3</t>
  </si>
  <si>
    <t>H4</t>
  </si>
  <si>
    <t>ACONDICIONAMIENTO VEGETAL</t>
  </si>
  <si>
    <t>COLOCACIÓN DE PASTO</t>
  </si>
  <si>
    <t>Replanteo</t>
  </si>
  <si>
    <t>Limpieza de Obra</t>
  </si>
  <si>
    <t>SUBTOTAL CAPITULO 7</t>
  </si>
  <si>
    <t>SUBTOTAL CAPITULO 6</t>
  </si>
  <si>
    <t>SUBTOTAL CAPITULO 5</t>
  </si>
  <si>
    <t>un.</t>
  </si>
  <si>
    <t xml:space="preserve">SKATE PARK - Parque Cuñapirú </t>
  </si>
  <si>
    <t>SKATE PARK</t>
  </si>
  <si>
    <t>LLSS (71,8% M.I.)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</si>
</sst>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m&quot;ont&quot;h\ d&quot;, &quot;yyyy"/>
    <numFmt numFmtId="179" formatCode="_-* #,##0\ _D_M_-;\-* #,##0\ _D_M_-;_-* &quot;- &quot;_D_M_-;_-@_-"/>
    <numFmt numFmtId="180" formatCode="_-* #,##0.00\ _D_M_-;\-* #,##0.00\ _D_M_-;_-* \-??\ _D_M_-;_-@_-"/>
    <numFmt numFmtId="181" formatCode=";;"/>
    <numFmt numFmtId="182" formatCode="#,"/>
    <numFmt numFmtId="183" formatCode="_-* #,##0.00\ [$€]_-;\-* #,##0.00\ [$€]_-;_-* \-??\ [$€]_-;_-@_-"/>
    <numFmt numFmtId="184" formatCode="_([$€]\ * #,##0.00_);_([$€]\ * \(#,##0.00\);_([$€]\ * \-??_);_(@_)"/>
    <numFmt numFmtId="185" formatCode="_ [$USD]\ * #,##0_ ;_ [$USD]\ * \-#,##0_ ;_ [$USD]\ * \-??_ ;_ @_ "/>
    <numFmt numFmtId="186" formatCode="#,#00"/>
    <numFmt numFmtId="187" formatCode="#.##000"/>
    <numFmt numFmtId="188" formatCode="#.00"/>
    <numFmt numFmtId="189" formatCode="#."/>
    <numFmt numFmtId="190" formatCode="_(* #,##0.00_);_(* \(#,##0.00\);_(* \-??_);_(@_)"/>
    <numFmt numFmtId="191" formatCode="_-* #,##0.00_-;\-* #,##0.00_-;_-* \-??_-;_-@_-"/>
    <numFmt numFmtId="192" formatCode="_ * #,##0.00_ ;_ * \-#,##0.00_ ;_ * \-??_ ;_ @_ "/>
    <numFmt numFmtId="193" formatCode="\$#,##0.00;[Red]&quot;-$&quot;#,##0.00"/>
    <numFmt numFmtId="194" formatCode="_-* #,##0.00\ _€_-;\-* #,##0.00\ _€_-;_-* \-??\ _€_-;_-@_-"/>
    <numFmt numFmtId="195" formatCode="_-* #,##0_-;\-* #,##0_-;_-* \-_-;_-@_-"/>
    <numFmt numFmtId="196" formatCode="0.000000"/>
    <numFmt numFmtId="197" formatCode="0.000"/>
    <numFmt numFmtId="198" formatCode="_(* #,##0_);_(* \(#,##0\);_(* \-_);_(@_)"/>
    <numFmt numFmtId="199" formatCode="_-&quot;$ &quot;* #,##0_-;&quot;-$ &quot;* #,##0_-;_-&quot;$ &quot;* \-_-;_-@_-"/>
    <numFmt numFmtId="200" formatCode="\$#,##0;[Red]&quot;-$&quot;#,##0"/>
    <numFmt numFmtId="201" formatCode="_(\$* #,##0.00_);_(\$* \(#,##0.00\);_(\$* \-??_);_(@_)"/>
    <numFmt numFmtId="202" formatCode="_([$USD]\ * #,##0.00_);_([$USD]\ * \(#,##0.00\);_([$USD]\ * \-??_);_(@_)"/>
    <numFmt numFmtId="203" formatCode="dd\-mmm\-yy_)"/>
    <numFmt numFmtId="204" formatCode="_ &quot;$U &quot;* #,##0.00_ ;_ &quot;$U &quot;* \-#,##0.00_ ;_ &quot;$U &quot;* \-??_ ;_ @_ "/>
    <numFmt numFmtId="205" formatCode="#,##0.0"/>
    <numFmt numFmtId="206" formatCode="_(&quot;R$ &quot;* #,##0.00_);_(&quot;R$ &quot;* \(#,##0.00\);_(&quot;R$ &quot;* \-??_);_(@_)"/>
    <numFmt numFmtId="207" formatCode="_-&quot;$ &quot;* #,##0.00_-;&quot;-$ &quot;* #,##0.00_-;_-&quot;$ &quot;* \-??_-;_-@_-"/>
    <numFmt numFmtId="208" formatCode="_-\$* #,##0.00_-;&quot;-$&quot;* #,##0.00_-;_-\$* \-??_-;_-@_-"/>
    <numFmt numFmtId="209" formatCode="_ &quot;$ &quot;* #,##0.00_ ;_ &quot;$ &quot;* \-#,##0.00_ ;_ &quot;$ &quot;* \-??_ ;_ @_ "/>
    <numFmt numFmtId="210" formatCode="\$#,#00"/>
    <numFmt numFmtId="211" formatCode="&quot;SOPORTE A&quot;#"/>
    <numFmt numFmtId="212" formatCode="[$$-340A]\ #,##0.00"/>
    <numFmt numFmtId="213" formatCode="0.0000"/>
    <numFmt numFmtId="214" formatCode="%#,#00"/>
    <numFmt numFmtId="215" formatCode="0.0000%"/>
    <numFmt numFmtId="216" formatCode="#,##0\ ;&quot; (&quot;#,##0\);&quot; - &quot;;@\ "/>
    <numFmt numFmtId="217" formatCode="mm/yy"/>
    <numFmt numFmtId="218" formatCode="[$$-2C0A]\ #,##0.00"/>
    <numFmt numFmtId="219" formatCode="00.00"/>
    <numFmt numFmtId="220" formatCode="_-* #,##0_-;\-* #,##0_-;_-* \-??_-;_-@_-"/>
    <numFmt numFmtId="221" formatCode="_-[$$-80A]* #,##0_-;\-[$$-80A]* #,##0_-;_-[$$-80A]* \-??_-;_-@_-"/>
    <numFmt numFmtId="222" formatCode="[$-80A]hh:mm:ss\ AM/PM"/>
    <numFmt numFmtId="223" formatCode="_-[$$-80A]* #,##0.00_-;\-[$$-80A]* #,##0.00_-;_-[$$-80A]* &quot;-&quot;??_-;_-@_-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9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"/>
      <color indexed="8"/>
      <name val="Courier New"/>
      <family val="3"/>
    </font>
    <font>
      <sz val="10"/>
      <name val="Frutiger-Light"/>
      <family val="0"/>
    </font>
    <font>
      <b/>
      <sz val="1"/>
      <color indexed="8"/>
      <name val="Courier New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SimSun"/>
      <family val="2"/>
    </font>
    <font>
      <i/>
      <sz val="1"/>
      <color indexed="8"/>
      <name val="Courier New"/>
      <family val="3"/>
    </font>
    <font>
      <u val="single"/>
      <sz val="6"/>
      <color indexed="20"/>
      <name val="MS Sans Serif"/>
      <family val="2"/>
    </font>
    <font>
      <b/>
      <i/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7.2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Arial"/>
      <family val="2"/>
    </font>
    <font>
      <sz val="11"/>
      <color indexed="20"/>
      <name val="Calibri"/>
      <family val="2"/>
    </font>
    <font>
      <sz val="10"/>
      <name val="Courier New"/>
      <family val="3"/>
    </font>
    <font>
      <sz val="10"/>
      <name val="Times New Roman"/>
      <family val="1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color indexed="14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sz val="11"/>
      <name val="Arial"/>
      <family val="2"/>
    </font>
    <font>
      <b/>
      <sz val="12"/>
      <color indexed="53"/>
      <name val="Calibri"/>
      <family val="2"/>
    </font>
    <font>
      <b/>
      <i/>
      <sz val="12"/>
      <name val="Calibri"/>
      <family val="2"/>
    </font>
    <font>
      <i/>
      <sz val="12"/>
      <color indexed="10"/>
      <name val="Calibri"/>
      <family val="2"/>
    </font>
    <font>
      <b/>
      <u val="single"/>
      <sz val="12"/>
      <color indexed="53"/>
      <name val="Calibri"/>
      <family val="2"/>
    </font>
    <font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sz val="12"/>
      <color indexed="53"/>
      <name val="Calibri"/>
      <family val="2"/>
    </font>
    <font>
      <b/>
      <sz val="8"/>
      <color indexed="53"/>
      <name val="Calibri"/>
      <family val="2"/>
    </font>
    <font>
      <b/>
      <sz val="12"/>
      <color indexed="10"/>
      <name val="Calibri"/>
      <family val="2"/>
    </font>
    <font>
      <b/>
      <sz val="24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5"/>
      <name val="Calibri"/>
      <family val="2"/>
    </font>
    <font>
      <sz val="11"/>
      <color theme="5"/>
      <name val="Calibri"/>
      <family val="2"/>
    </font>
    <font>
      <sz val="12"/>
      <color theme="5"/>
      <name val="Calibri"/>
      <family val="2"/>
    </font>
    <font>
      <b/>
      <sz val="8"/>
      <color theme="5"/>
      <name val="Calibri"/>
      <family val="2"/>
    </font>
    <font>
      <b/>
      <sz val="12"/>
      <color rgb="FFFF0000"/>
      <name val="Calibri"/>
      <family val="2"/>
    </font>
    <font>
      <b/>
      <sz val="24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9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8" fillId="7" borderId="0" applyNumberFormat="0" applyBorder="0" applyAlignment="0" applyProtection="0"/>
    <xf numFmtId="0" fontId="1" fillId="2" borderId="0" applyNumberFormat="0" applyBorder="0" applyAlignment="0" applyProtection="0"/>
    <xf numFmtId="10" fontId="1" fillId="2" borderId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10" fontId="1" fillId="3" borderId="0" applyBorder="0" applyAlignment="0" applyProtection="0"/>
    <xf numFmtId="0" fontId="68" fillId="10" borderId="0" applyNumberFormat="0" applyBorder="0" applyAlignment="0" applyProtection="0"/>
    <xf numFmtId="0" fontId="1" fillId="11" borderId="0" applyNumberFormat="0" applyBorder="0" applyAlignment="0" applyProtection="0"/>
    <xf numFmtId="10" fontId="1" fillId="4" borderId="0" applyBorder="0" applyAlignment="0" applyProtection="0"/>
    <xf numFmtId="0" fontId="68" fillId="12" borderId="0" applyNumberFormat="0" applyBorder="0" applyAlignment="0" applyProtection="0"/>
    <xf numFmtId="0" fontId="1" fillId="13" borderId="0" applyNumberFormat="0" applyBorder="0" applyAlignment="0" applyProtection="0"/>
    <xf numFmtId="10" fontId="1" fillId="2" borderId="0" applyBorder="0" applyAlignment="0" applyProtection="0"/>
    <xf numFmtId="0" fontId="68" fillId="14" borderId="0" applyNumberFormat="0" applyBorder="0" applyAlignment="0" applyProtection="0"/>
    <xf numFmtId="0" fontId="1" fillId="5" borderId="0" applyNumberFormat="0" applyBorder="0" applyAlignment="0" applyProtection="0"/>
    <xf numFmtId="10" fontId="1" fillId="5" borderId="0" applyBorder="0" applyAlignment="0" applyProtection="0"/>
    <xf numFmtId="0" fontId="68" fillId="15" borderId="0" applyNumberFormat="0" applyBorder="0" applyAlignment="0" applyProtection="0"/>
    <xf numFmtId="0" fontId="1" fillId="16" borderId="0" applyNumberFormat="0" applyBorder="0" applyAlignment="0" applyProtection="0"/>
    <xf numFmtId="10" fontId="1" fillId="4" borderId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8" fillId="18" borderId="0" applyNumberFormat="0" applyBorder="0" applyAlignment="0" applyProtection="0"/>
    <xf numFmtId="0" fontId="1" fillId="19" borderId="0" applyNumberFormat="0" applyBorder="0" applyAlignment="0" applyProtection="0"/>
    <xf numFmtId="10" fontId="1" fillId="20" borderId="0" applyBorder="0" applyAlignment="0" applyProtection="0"/>
    <xf numFmtId="0" fontId="68" fillId="21" borderId="0" applyNumberFormat="0" applyBorder="0" applyAlignment="0" applyProtection="0"/>
    <xf numFmtId="0" fontId="1" fillId="3" borderId="0" applyNumberFormat="0" applyBorder="0" applyAlignment="0" applyProtection="0"/>
    <xf numFmtId="10" fontId="1" fillId="3" borderId="0" applyBorder="0" applyAlignment="0" applyProtection="0"/>
    <xf numFmtId="0" fontId="68" fillId="22" borderId="0" applyNumberFormat="0" applyBorder="0" applyAlignment="0" applyProtection="0"/>
    <xf numFmtId="0" fontId="1" fillId="23" borderId="0" applyNumberFormat="0" applyBorder="0" applyAlignment="0" applyProtection="0"/>
    <xf numFmtId="10" fontId="1" fillId="17" borderId="0" applyBorder="0" applyAlignment="0" applyProtection="0"/>
    <xf numFmtId="0" fontId="68" fillId="24" borderId="0" applyNumberFormat="0" applyBorder="0" applyAlignment="0" applyProtection="0"/>
    <xf numFmtId="0" fontId="1" fillId="13" borderId="0" applyNumberFormat="0" applyBorder="0" applyAlignment="0" applyProtection="0"/>
    <xf numFmtId="10" fontId="1" fillId="20" borderId="0" applyBorder="0" applyAlignment="0" applyProtection="0"/>
    <xf numFmtId="0" fontId="68" fillId="25" borderId="0" applyNumberFormat="0" applyBorder="0" applyAlignment="0" applyProtection="0"/>
    <xf numFmtId="0" fontId="1" fillId="19" borderId="0" applyNumberFormat="0" applyBorder="0" applyAlignment="0" applyProtection="0"/>
    <xf numFmtId="10" fontId="1" fillId="19" borderId="0" applyBorder="0" applyAlignment="0" applyProtection="0"/>
    <xf numFmtId="0" fontId="68" fillId="26" borderId="0" applyNumberFormat="0" applyBorder="0" applyAlignment="0" applyProtection="0"/>
    <xf numFmtId="0" fontId="1" fillId="27" borderId="0" applyNumberFormat="0" applyBorder="0" applyAlignment="0" applyProtection="0"/>
    <xf numFmtId="10" fontId="1" fillId="17" borderId="0" applyBorder="0" applyAlignment="0" applyProtection="0"/>
    <xf numFmtId="0" fontId="2" fillId="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68" fillId="30" borderId="0" applyNumberFormat="0" applyBorder="0" applyAlignment="0" applyProtection="0"/>
    <xf numFmtId="0" fontId="2" fillId="31" borderId="0" applyNumberFormat="0" applyBorder="0" applyAlignment="0" applyProtection="0"/>
    <xf numFmtId="10" fontId="2" fillId="32" borderId="0" applyBorder="0" applyAlignment="0" applyProtection="0"/>
    <xf numFmtId="0" fontId="68" fillId="33" borderId="0" applyNumberFormat="0" applyBorder="0" applyAlignment="0" applyProtection="0"/>
    <xf numFmtId="0" fontId="2" fillId="3" borderId="0" applyNumberFormat="0" applyBorder="0" applyAlignment="0" applyProtection="0"/>
    <xf numFmtId="10" fontId="2" fillId="3" borderId="0" applyBorder="0" applyAlignment="0" applyProtection="0"/>
    <xf numFmtId="0" fontId="68" fillId="34" borderId="0" applyNumberFormat="0" applyBorder="0" applyAlignment="0" applyProtection="0"/>
    <xf numFmtId="0" fontId="2" fillId="23" borderId="0" applyNumberFormat="0" applyBorder="0" applyAlignment="0" applyProtection="0"/>
    <xf numFmtId="10" fontId="2" fillId="17" borderId="0" applyBorder="0" applyAlignment="0" applyProtection="0"/>
    <xf numFmtId="0" fontId="68" fillId="35" borderId="0" applyNumberFormat="0" applyBorder="0" applyAlignment="0" applyProtection="0"/>
    <xf numFmtId="0" fontId="2" fillId="36" borderId="0" applyNumberFormat="0" applyBorder="0" applyAlignment="0" applyProtection="0"/>
    <xf numFmtId="10" fontId="2" fillId="20" borderId="0" applyBorder="0" applyAlignment="0" applyProtection="0"/>
    <xf numFmtId="0" fontId="68" fillId="37" borderId="0" applyNumberFormat="0" applyBorder="0" applyAlignment="0" applyProtection="0"/>
    <xf numFmtId="0" fontId="2" fillId="32" borderId="0" applyNumberFormat="0" applyBorder="0" applyAlignment="0" applyProtection="0"/>
    <xf numFmtId="10" fontId="2" fillId="32" borderId="0" applyBorder="0" applyAlignment="0" applyProtection="0"/>
    <xf numFmtId="0" fontId="68" fillId="38" borderId="0" applyNumberFormat="0" applyBorder="0" applyAlignment="0" applyProtection="0"/>
    <xf numFmtId="0" fontId="2" fillId="39" borderId="0" applyNumberFormat="0" applyBorder="0" applyAlignment="0" applyProtection="0"/>
    <xf numFmtId="10" fontId="2" fillId="3" borderId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10" fontId="3" fillId="11" borderId="0" applyBorder="0" applyAlignment="0" applyProtection="0"/>
    <xf numFmtId="0" fontId="69" fillId="4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41" borderId="1" applyNumberFormat="0" applyAlignment="0" applyProtection="0"/>
    <xf numFmtId="0" fontId="8" fillId="20" borderId="2" applyNumberFormat="0" applyAlignment="0" applyProtection="0"/>
    <xf numFmtId="10" fontId="8" fillId="42" borderId="2" applyAlignment="0" applyProtection="0"/>
    <xf numFmtId="0" fontId="71" fillId="43" borderId="3" applyNumberFormat="0" applyAlignment="0" applyProtection="0"/>
    <xf numFmtId="0" fontId="6" fillId="44" borderId="4" applyNumberFormat="0" applyAlignment="0" applyProtection="0"/>
    <xf numFmtId="10" fontId="6" fillId="44" borderId="4" applyAlignment="0" applyProtection="0"/>
    <xf numFmtId="0" fontId="72" fillId="0" borderId="5" applyNumberFormat="0" applyFill="0" applyAlignment="0" applyProtection="0"/>
    <xf numFmtId="0" fontId="7" fillId="0" borderId="6" applyNumberFormat="0" applyFill="0" applyAlignment="0" applyProtection="0"/>
    <xf numFmtId="10" fontId="7" fillId="0" borderId="6" applyFill="0" applyAlignment="0" applyProtection="0"/>
    <xf numFmtId="0" fontId="6" fillId="44" borderId="4" applyNumberFormat="0" applyAlignment="0" applyProtection="0"/>
    <xf numFmtId="0" fontId="9" fillId="0" borderId="7" applyNumberFormat="0" applyFill="0" applyAlignment="0" applyProtection="0"/>
    <xf numFmtId="178" fontId="10" fillId="0" borderId="0">
      <alignment/>
      <protection locked="0"/>
    </xf>
    <xf numFmtId="179" fontId="1" fillId="0" borderId="0" applyFill="0" applyBorder="0" applyAlignment="0" applyProtection="0"/>
    <xf numFmtId="180" fontId="1" fillId="0" borderId="0" applyFill="0" applyBorder="0" applyAlignment="0" applyProtection="0"/>
    <xf numFmtId="181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182" fontId="12" fillId="0" borderId="0">
      <alignment/>
      <protection locked="0"/>
    </xf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0" fontId="1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51" borderId="1" applyNumberFormat="0" applyAlignment="0" applyProtection="0"/>
    <xf numFmtId="0" fontId="15" fillId="16" borderId="2" applyNumberFormat="0" applyAlignment="0" applyProtection="0"/>
    <xf numFmtId="10" fontId="15" fillId="17" borderId="2" applyAlignment="0" applyProtection="0"/>
    <xf numFmtId="183" fontId="1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" fillId="0" borderId="0" applyFill="0" applyBorder="0" applyAlignment="0" applyProtection="0"/>
    <xf numFmtId="184" fontId="0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16" fillId="0" borderId="0" applyFill="0" applyBorder="0" applyAlignment="0" applyProtection="0"/>
    <xf numFmtId="184" fontId="0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0" fillId="0" borderId="0" applyFill="0" applyBorder="0" applyAlignment="0" applyProtection="0"/>
    <xf numFmtId="184" fontId="1" fillId="0" borderId="0" applyFill="0" applyBorder="0" applyAlignment="0" applyProtection="0"/>
    <xf numFmtId="184" fontId="16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184" fontId="0" fillId="0" borderId="0" applyFill="0" applyBorder="0" applyAlignment="0" applyProtection="0"/>
    <xf numFmtId="184" fontId="16" fillId="0" borderId="0" applyFill="0" applyBorder="0" applyAlignment="0" applyProtection="0"/>
    <xf numFmtId="184" fontId="1" fillId="0" borderId="0" applyFill="0" applyBorder="0" applyAlignment="0" applyProtection="0"/>
    <xf numFmtId="184" fontId="0" fillId="0" borderId="0" applyFill="0" applyBorder="0" applyAlignment="0" applyProtection="0"/>
    <xf numFmtId="184" fontId="16" fillId="0" borderId="0" applyFill="0" applyBorder="0" applyAlignment="0" applyProtection="0"/>
    <xf numFmtId="184" fontId="1" fillId="0" borderId="0" applyFill="0" applyBorder="0" applyAlignment="0" applyProtection="0"/>
    <xf numFmtId="184" fontId="0" fillId="0" borderId="0" applyFill="0" applyBorder="0" applyAlignment="0" applyProtection="0"/>
    <xf numFmtId="184" fontId="16" fillId="0" borderId="0" applyFill="0" applyBorder="0" applyAlignment="0" applyProtection="0"/>
    <xf numFmtId="184" fontId="1" fillId="0" borderId="0" applyFill="0" applyBorder="0" applyAlignment="0" applyProtection="0"/>
    <xf numFmtId="184" fontId="16" fillId="0" borderId="0" applyFill="0" applyBorder="0" applyAlignment="0" applyProtection="0"/>
    <xf numFmtId="184" fontId="1" fillId="0" borderId="0" applyFill="0" applyBorder="0" applyAlignment="0" applyProtection="0"/>
    <xf numFmtId="184" fontId="16" fillId="0" borderId="0" applyFill="0" applyBorder="0" applyAlignment="0" applyProtection="0"/>
    <xf numFmtId="184" fontId="1" fillId="0" borderId="0" applyFill="0" applyBorder="0" applyAlignment="0" applyProtection="0"/>
    <xf numFmtId="184" fontId="16" fillId="0" borderId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0" fontId="17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7" fillId="0" borderId="0">
      <alignment/>
      <protection locked="0"/>
    </xf>
    <xf numFmtId="185" fontId="1" fillId="0" borderId="0" applyFill="0" applyBorder="0" applyAlignment="0" applyProtection="0"/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6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7" fontId="10" fillId="0" borderId="0">
      <alignment/>
      <protection locked="0"/>
    </xf>
    <xf numFmtId="188" fontId="10" fillId="0" borderId="0">
      <alignment/>
      <protection locked="0"/>
    </xf>
    <xf numFmtId="0" fontId="18" fillId="0" borderId="0" applyNumberFormat="0" applyFill="0" applyBorder="0" applyAlignment="0" applyProtection="0"/>
    <xf numFmtId="0" fontId="19" fillId="0" borderId="0">
      <alignment horizontal="center"/>
      <protection/>
    </xf>
    <xf numFmtId="0" fontId="19" fillId="0" borderId="0">
      <alignment horizontal="center" textRotation="90"/>
      <protection/>
    </xf>
    <xf numFmtId="0" fontId="19" fillId="0" borderId="0">
      <alignment horizontal="center" textRotation="90"/>
      <protection/>
    </xf>
    <xf numFmtId="189" fontId="12" fillId="0" borderId="0">
      <alignment/>
      <protection locked="0"/>
    </xf>
    <xf numFmtId="189" fontId="12" fillId="0" borderId="0">
      <alignment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7" fillId="52" borderId="0" applyNumberFormat="0" applyBorder="0" applyAlignment="0" applyProtection="0"/>
    <xf numFmtId="0" fontId="24" fillId="9" borderId="0" applyNumberFormat="0" applyBorder="0" applyAlignment="0" applyProtection="0"/>
    <xf numFmtId="10" fontId="24" fillId="9" borderId="0" applyBorder="0" applyAlignment="0" applyProtection="0"/>
    <xf numFmtId="0" fontId="24" fillId="13" borderId="0" applyNumberFormat="0" applyBorder="0" applyAlignment="0" applyProtection="0"/>
    <xf numFmtId="185" fontId="25" fillId="0" borderId="0">
      <alignment/>
      <protection/>
    </xf>
    <xf numFmtId="185" fontId="26" fillId="0" borderId="0">
      <alignment/>
      <protection/>
    </xf>
    <xf numFmtId="191" fontId="0" fillId="0" borderId="0" applyFill="0" applyBorder="0" applyAlignment="0" applyProtection="0"/>
    <xf numFmtId="41" fontId="0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80" fontId="1" fillId="0" borderId="0" applyFill="0" applyBorder="0" applyAlignment="0" applyProtection="0"/>
    <xf numFmtId="198" fontId="0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9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80" fontId="1" fillId="0" borderId="0" applyFill="0" applyBorder="0" applyAlignment="0" applyProtection="0"/>
    <xf numFmtId="193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8" fontId="0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8" fontId="0" fillId="0" borderId="0" applyFill="0" applyBorder="0" applyAlignment="0" applyProtection="0"/>
    <xf numFmtId="200" fontId="1" fillId="0" borderId="0" applyFill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195" fontId="1" fillId="0" borderId="0" applyFill="0" applyBorder="0" applyAlignment="0" applyProtection="0"/>
    <xf numFmtId="198" fontId="0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0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0" fontId="16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4" fontId="1" fillId="0" borderId="0" applyFill="0" applyBorder="0" applyAlignment="0" applyProtection="0"/>
    <xf numFmtId="190" fontId="16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0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2" fontId="1" fillId="0" borderId="0" applyFill="0" applyBorder="0" applyAlignment="0" applyProtection="0"/>
    <xf numFmtId="190" fontId="16" fillId="0" borderId="0" applyFill="0" applyBorder="0" applyAlignment="0" applyProtection="0"/>
    <xf numFmtId="192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6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4" fontId="1" fillId="0" borderId="0" applyFill="0" applyBorder="0" applyAlignment="0" applyProtection="0"/>
    <xf numFmtId="192" fontId="1" fillId="0" borderId="0" applyFill="0" applyBorder="0" applyAlignment="0" applyProtection="0"/>
    <xf numFmtId="190" fontId="0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0" fontId="0" fillId="0" borderId="0" applyFill="0" applyBorder="0" applyAlignment="0" applyProtection="0"/>
    <xf numFmtId="192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7" fontId="0" fillId="0" borderId="0" applyFill="0" applyBorder="0" applyAlignment="0" applyProtection="0"/>
    <xf numFmtId="190" fontId="16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0" fontId="0" fillId="0" borderId="0" applyFill="0" applyBorder="0" applyAlignment="0" applyProtection="0"/>
    <xf numFmtId="192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7" fontId="0" fillId="0" borderId="0" applyFill="0" applyBorder="0" applyAlignment="0" applyProtection="0"/>
    <xf numFmtId="190" fontId="16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0" fontId="0" fillId="0" borderId="0" applyFill="0" applyBorder="0" applyAlignment="0" applyProtection="0"/>
    <xf numFmtId="192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7" fontId="0" fillId="0" borderId="0" applyFill="0" applyBorder="0" applyAlignment="0" applyProtection="0"/>
    <xf numFmtId="190" fontId="16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0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6" fillId="0" borderId="0" applyFill="0" applyBorder="0" applyAlignment="0" applyProtection="0"/>
    <xf numFmtId="182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82" fontId="1" fillId="0" borderId="0" applyFill="0" applyBorder="0" applyAlignment="0" applyProtection="0"/>
    <xf numFmtId="190" fontId="16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191" fontId="1" fillId="0" borderId="0" applyFill="0" applyBorder="0" applyAlignment="0" applyProtection="0"/>
    <xf numFmtId="3" fontId="0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Protection="0">
      <alignment/>
    </xf>
    <xf numFmtId="201" fontId="1" fillId="0" borderId="0" applyFill="0" applyBorder="0" applyAlignment="0" applyProtection="0"/>
    <xf numFmtId="202" fontId="1" fillId="0" borderId="0" applyFill="0" applyBorder="0" applyProtection="0">
      <alignment/>
    </xf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2" fontId="0" fillId="0" borderId="0" applyFill="0" applyBorder="0" applyProtection="0">
      <alignment/>
    </xf>
    <xf numFmtId="204" fontId="1" fillId="0" borderId="0" applyFill="0" applyBorder="0" applyAlignment="0" applyProtection="0"/>
    <xf numFmtId="205" fontId="1" fillId="0" borderId="0" applyFill="0" applyBorder="0" applyProtection="0">
      <alignment/>
    </xf>
    <xf numFmtId="204" fontId="1" fillId="0" borderId="0" applyFill="0" applyBorder="0" applyAlignment="0" applyProtection="0"/>
    <xf numFmtId="202" fontId="1" fillId="0" borderId="0" applyFill="0" applyBorder="0" applyProtection="0">
      <alignment/>
    </xf>
    <xf numFmtId="206" fontId="1" fillId="0" borderId="0" applyFill="0" applyBorder="0" applyAlignment="0" applyProtection="0"/>
    <xf numFmtId="202" fontId="1" fillId="0" borderId="0" applyFill="0" applyBorder="0" applyProtection="0">
      <alignment/>
    </xf>
    <xf numFmtId="204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7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7" fontId="1" fillId="0" borderId="0" applyFill="0" applyBorder="0" applyAlignment="0" applyProtection="0"/>
    <xf numFmtId="202" fontId="1" fillId="0" borderId="0" applyFill="0" applyBorder="0" applyProtection="0">
      <alignment/>
    </xf>
    <xf numFmtId="204" fontId="1" fillId="0" borderId="0" applyFill="0" applyBorder="0" applyAlignment="0" applyProtection="0"/>
    <xf numFmtId="202" fontId="0" fillId="0" borderId="0" applyFill="0" applyBorder="0" applyProtection="0">
      <alignment/>
    </xf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2" fontId="1" fillId="0" borderId="0" applyFill="0" applyBorder="0" applyProtection="0">
      <alignment/>
    </xf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2" fontId="0" fillId="0" borderId="0" applyFill="0" applyBorder="0" applyProtection="0">
      <alignment/>
    </xf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8" fontId="1" fillId="0" borderId="0" applyFill="0" applyBorder="0" applyAlignment="0" applyProtection="0"/>
    <xf numFmtId="208" fontId="1" fillId="0" borderId="0" applyFill="0" applyBorder="0" applyAlignment="0" applyProtection="0"/>
    <xf numFmtId="208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0" fillId="0" borderId="0" applyFill="0" applyBorder="0" applyProtection="0">
      <alignment/>
    </xf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7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7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2" fontId="0" fillId="0" borderId="0" applyFill="0" applyBorder="0" applyProtection="0">
      <alignment/>
    </xf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2" fontId="0" fillId="0" borderId="0" applyFill="0" applyBorder="0" applyProtection="0">
      <alignment/>
    </xf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2" fontId="1" fillId="0" borderId="0" applyFill="0" applyBorder="0" applyProtection="0">
      <alignment/>
    </xf>
    <xf numFmtId="204" fontId="1" fillId="0" borderId="0" applyFill="0" applyBorder="0" applyAlignment="0" applyProtection="0"/>
    <xf numFmtId="204" fontId="1" fillId="0" borderId="0" applyFill="0" applyBorder="0" applyAlignment="0" applyProtection="0"/>
    <xf numFmtId="202" fontId="1" fillId="0" borderId="0" applyFill="0" applyBorder="0" applyProtection="0">
      <alignment/>
    </xf>
    <xf numFmtId="204" fontId="1" fillId="0" borderId="0" applyFill="0" applyBorder="0" applyAlignment="0" applyProtection="0"/>
    <xf numFmtId="202" fontId="1" fillId="0" borderId="0" applyFill="0" applyBorder="0" applyProtection="0">
      <alignment/>
    </xf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Protection="0">
      <alignment/>
    </xf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Protection="0">
      <alignment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0" fontId="10" fillId="0" borderId="0">
      <alignment/>
      <protection locked="0"/>
    </xf>
    <xf numFmtId="211" fontId="1" fillId="0" borderId="0" applyFill="0" applyBorder="0" applyAlignment="0" applyProtection="0"/>
    <xf numFmtId="0" fontId="27" fillId="17" borderId="0" applyNumberFormat="0" applyBorder="0" applyAlignment="0" applyProtection="0"/>
    <xf numFmtId="0" fontId="78" fillId="53" borderId="0" applyNumberFormat="0" applyBorder="0" applyAlignment="0" applyProtection="0"/>
    <xf numFmtId="0" fontId="28" fillId="17" borderId="0" applyNumberFormat="0" applyBorder="0" applyAlignment="0" applyProtection="0"/>
    <xf numFmtId="10" fontId="28" fillId="17" borderId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10" fontId="0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  <xf numFmtId="194" fontId="31" fillId="0" borderId="0">
      <alignment/>
      <protection/>
    </xf>
    <xf numFmtId="212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212" fontId="0" fillId="0" borderId="0">
      <alignment/>
      <protection/>
    </xf>
    <xf numFmtId="0" fontId="0" fillId="0" borderId="0">
      <alignment/>
      <protection/>
    </xf>
    <xf numFmtId="10" fontId="0" fillId="0" borderId="0">
      <alignment/>
      <protection/>
    </xf>
    <xf numFmtId="0" fontId="32" fillId="0" borderId="0">
      <alignment/>
      <protection/>
    </xf>
    <xf numFmtId="212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0" fillId="0" borderId="0">
      <alignment/>
      <protection/>
    </xf>
    <xf numFmtId="212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0" fontId="0" fillId="0" borderId="0">
      <alignment/>
      <protection/>
    </xf>
    <xf numFmtId="212" fontId="0" fillId="0" borderId="0">
      <alignment/>
      <protection/>
    </xf>
    <xf numFmtId="0" fontId="33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185" fontId="0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1" fillId="0" borderId="0">
      <alignment/>
      <protection/>
    </xf>
    <xf numFmtId="212" fontId="0" fillId="0" borderId="0">
      <alignment/>
      <protection/>
    </xf>
    <xf numFmtId="0" fontId="29" fillId="0" borderId="0" applyNumberFormat="0" applyFill="0" applyBorder="0" applyAlignment="0" applyProtection="0"/>
    <xf numFmtId="10" fontId="0" fillId="0" borderId="0">
      <alignment/>
      <protection/>
    </xf>
    <xf numFmtId="212" fontId="0" fillId="0" borderId="0">
      <alignment/>
      <protection/>
    </xf>
    <xf numFmtId="1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1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187" fontId="31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10" fontId="0" fillId="0" borderId="0">
      <alignment/>
      <protection/>
    </xf>
    <xf numFmtId="187" fontId="31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0" fontId="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10" fontId="0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21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195" fontId="31" fillId="0" borderId="0">
      <alignment/>
      <protection/>
    </xf>
    <xf numFmtId="10" fontId="0" fillId="0" borderId="0">
      <alignment/>
      <protection/>
    </xf>
    <xf numFmtId="0" fontId="1" fillId="0" borderId="0">
      <alignment/>
      <protection/>
    </xf>
    <xf numFmtId="10" fontId="0" fillId="0" borderId="0">
      <alignment/>
      <protection/>
    </xf>
    <xf numFmtId="0" fontId="0" fillId="4" borderId="9" applyNumberFormat="0" applyAlignment="0" applyProtection="0"/>
    <xf numFmtId="0" fontId="0" fillId="54" borderId="10" applyNumberFormat="0" applyFont="0" applyAlignment="0" applyProtection="0"/>
    <xf numFmtId="0" fontId="1" fillId="4" borderId="9" applyNumberFormat="0" applyAlignment="0" applyProtection="0"/>
    <xf numFmtId="10" fontId="0" fillId="4" borderId="9" applyAlignment="0" applyProtection="0"/>
    <xf numFmtId="0" fontId="1" fillId="4" borderId="9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214" fontId="10" fillId="0" borderId="0">
      <alignment/>
      <protection locked="0"/>
    </xf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215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41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1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0">
    <xf numFmtId="0" fontId="0" fillId="0" borderId="0" xfId="0" applyAlignment="1">
      <alignment/>
    </xf>
    <xf numFmtId="0" fontId="36" fillId="0" borderId="0" xfId="1605" applyFont="1" applyAlignment="1">
      <alignment horizontal="center" vertical="center"/>
      <protection/>
    </xf>
    <xf numFmtId="4" fontId="36" fillId="0" borderId="0" xfId="1605" applyNumberFormat="1" applyFont="1" applyAlignment="1">
      <alignment vertical="center"/>
      <protection/>
    </xf>
    <xf numFmtId="3" fontId="36" fillId="0" borderId="0" xfId="1605" applyNumberFormat="1" applyFont="1" applyAlignment="1">
      <alignment vertical="center"/>
      <protection/>
    </xf>
    <xf numFmtId="0" fontId="36" fillId="0" borderId="0" xfId="1605" applyFont="1" applyAlignment="1">
      <alignment vertical="center"/>
      <protection/>
    </xf>
    <xf numFmtId="4" fontId="1" fillId="0" borderId="0" xfId="1605" applyNumberFormat="1" applyFont="1" applyAlignment="1">
      <alignment vertical="center"/>
      <protection/>
    </xf>
    <xf numFmtId="3" fontId="1" fillId="0" borderId="0" xfId="1605" applyNumberFormat="1" applyFont="1" applyAlignment="1">
      <alignment vertical="center"/>
      <protection/>
    </xf>
    <xf numFmtId="0" fontId="1" fillId="0" borderId="0" xfId="1605" applyFont="1" applyAlignment="1">
      <alignment vertical="center"/>
      <protection/>
    </xf>
    <xf numFmtId="3" fontId="41" fillId="0" borderId="0" xfId="1605" applyNumberFormat="1" applyFont="1" applyAlignment="1">
      <alignment horizontal="center" vertical="center"/>
      <protection/>
    </xf>
    <xf numFmtId="3" fontId="45" fillId="17" borderId="15" xfId="1605" applyNumberFormat="1" applyFont="1" applyFill="1" applyBorder="1" applyAlignment="1" applyProtection="1">
      <alignment horizontal="center" vertical="center" wrapText="1"/>
      <protection locked="0"/>
    </xf>
    <xf numFmtId="3" fontId="45" fillId="17" borderId="16" xfId="1605" applyNumberFormat="1" applyFont="1" applyFill="1" applyBorder="1" applyAlignment="1" applyProtection="1">
      <alignment horizontal="center" vertical="center" wrapText="1"/>
      <protection locked="0"/>
    </xf>
    <xf numFmtId="3" fontId="45" fillId="0" borderId="15" xfId="1605" applyNumberFormat="1" applyFont="1" applyBorder="1" applyAlignment="1" applyProtection="1">
      <alignment horizontal="center" vertical="center" wrapText="1"/>
      <protection locked="0"/>
    </xf>
    <xf numFmtId="3" fontId="45" fillId="55" borderId="15" xfId="1605" applyNumberFormat="1" applyFont="1" applyFill="1" applyBorder="1" applyAlignment="1" applyProtection="1">
      <alignment horizontal="center" vertical="center" wrapText="1"/>
      <protection locked="0"/>
    </xf>
    <xf numFmtId="3" fontId="45" fillId="55" borderId="16" xfId="1605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605" applyFont="1" applyAlignment="1">
      <alignment vertical="center"/>
      <protection/>
    </xf>
    <xf numFmtId="0" fontId="49" fillId="0" borderId="0" xfId="1605" applyFont="1" applyAlignment="1">
      <alignment horizontal="left" vertical="center"/>
      <protection/>
    </xf>
    <xf numFmtId="0" fontId="49" fillId="0" borderId="0" xfId="1605" applyFont="1" applyAlignment="1">
      <alignment horizontal="right" vertical="center"/>
      <protection/>
    </xf>
    <xf numFmtId="0" fontId="1" fillId="0" borderId="0" xfId="1605" applyFont="1">
      <alignment/>
      <protection/>
    </xf>
    <xf numFmtId="4" fontId="1" fillId="0" borderId="0" xfId="1605" applyNumberFormat="1" applyFont="1">
      <alignment/>
      <protection/>
    </xf>
    <xf numFmtId="0" fontId="42" fillId="0" borderId="0" xfId="1605" applyFont="1" applyAlignment="1">
      <alignment vertical="center"/>
      <protection/>
    </xf>
    <xf numFmtId="0" fontId="52" fillId="0" borderId="0" xfId="1605" applyFont="1" applyAlignment="1">
      <alignment vertical="center"/>
      <protection/>
    </xf>
    <xf numFmtId="205" fontId="42" fillId="0" borderId="0" xfId="1605" applyNumberFormat="1" applyFont="1" applyAlignment="1" applyProtection="1">
      <alignment horizontal="right" vertical="center"/>
      <protection hidden="1" locked="0"/>
    </xf>
    <xf numFmtId="4" fontId="36" fillId="0" borderId="0" xfId="1605" applyNumberFormat="1" applyFont="1" applyAlignment="1" applyProtection="1">
      <alignment horizontal="center" vertical="center"/>
      <protection locked="0"/>
    </xf>
    <xf numFmtId="4" fontId="42" fillId="0" borderId="0" xfId="1605" applyNumberFormat="1" applyFont="1" applyAlignment="1">
      <alignment vertical="center"/>
      <protection/>
    </xf>
    <xf numFmtId="2" fontId="37" fillId="0" borderId="0" xfId="1605" applyNumberFormat="1" applyFont="1" applyAlignment="1">
      <alignment vertical="center"/>
      <protection/>
    </xf>
    <xf numFmtId="2" fontId="1" fillId="0" borderId="0" xfId="1605" applyNumberFormat="1" applyFont="1" applyAlignment="1">
      <alignment vertical="center"/>
      <protection/>
    </xf>
    <xf numFmtId="2" fontId="42" fillId="0" borderId="0" xfId="1605" applyNumberFormat="1" applyFont="1" applyAlignment="1" applyProtection="1">
      <alignment horizontal="left" vertical="center"/>
      <protection hidden="1" locked="0"/>
    </xf>
    <xf numFmtId="2" fontId="43" fillId="0" borderId="0" xfId="1605" applyNumberFormat="1" applyFont="1" applyAlignment="1">
      <alignment horizontal="left" vertical="center"/>
      <protection/>
    </xf>
    <xf numFmtId="2" fontId="49" fillId="0" borderId="17" xfId="1605" applyNumberFormat="1" applyFont="1" applyBorder="1" applyAlignment="1">
      <alignment horizontal="left" vertical="center"/>
      <protection/>
    </xf>
    <xf numFmtId="2" fontId="34" fillId="0" borderId="0" xfId="1605" applyNumberFormat="1" applyFont="1" applyAlignment="1">
      <alignment vertical="center"/>
      <protection/>
    </xf>
    <xf numFmtId="2" fontId="50" fillId="0" borderId="0" xfId="1605" applyNumberFormat="1" applyFont="1" applyAlignment="1">
      <alignment horizontal="center" vertical="center"/>
      <protection/>
    </xf>
    <xf numFmtId="0" fontId="42" fillId="0" borderId="0" xfId="1605" applyFont="1" applyFill="1" applyAlignment="1">
      <alignment vertical="center"/>
      <protection/>
    </xf>
    <xf numFmtId="2" fontId="47" fillId="56" borderId="18" xfId="1605" applyNumberFormat="1" applyFont="1" applyFill="1" applyBorder="1" applyAlignment="1">
      <alignment horizontal="center" vertical="center" wrapText="1"/>
      <protection/>
    </xf>
    <xf numFmtId="0" fontId="47" fillId="56" borderId="18" xfId="1605" applyFont="1" applyFill="1" applyBorder="1" applyAlignment="1">
      <alignment horizontal="center" vertical="center" wrapText="1"/>
      <protection/>
    </xf>
    <xf numFmtId="2" fontId="46" fillId="57" borderId="19" xfId="1605" applyNumberFormat="1" applyFont="1" applyFill="1" applyBorder="1" applyAlignment="1">
      <alignment vertical="center"/>
      <protection/>
    </xf>
    <xf numFmtId="0" fontId="1" fillId="57" borderId="20" xfId="1605" applyFont="1" applyFill="1" applyBorder="1" applyAlignment="1">
      <alignment vertical="center"/>
      <protection/>
    </xf>
    <xf numFmtId="4" fontId="1" fillId="57" borderId="20" xfId="1605" applyNumberFormat="1" applyFont="1" applyFill="1" applyBorder="1" applyAlignment="1">
      <alignment vertical="center"/>
      <protection/>
    </xf>
    <xf numFmtId="2" fontId="50" fillId="58" borderId="19" xfId="1605" applyNumberFormat="1" applyFont="1" applyFill="1" applyBorder="1" applyAlignment="1">
      <alignment horizontal="center" vertical="center"/>
      <protection/>
    </xf>
    <xf numFmtId="4" fontId="36" fillId="58" borderId="20" xfId="1605" applyNumberFormat="1" applyFont="1" applyFill="1" applyBorder="1" applyAlignment="1" applyProtection="1">
      <alignment horizontal="center" vertical="center"/>
      <protection locked="0"/>
    </xf>
    <xf numFmtId="205" fontId="42" fillId="58" borderId="19" xfId="1605" applyNumberFormat="1" applyFont="1" applyFill="1" applyBorder="1" applyAlignment="1" applyProtection="1">
      <alignment horizontal="right" vertical="center"/>
      <protection hidden="1" locked="0"/>
    </xf>
    <xf numFmtId="3" fontId="1" fillId="57" borderId="21" xfId="1605" applyNumberFormat="1" applyFont="1" applyFill="1" applyBorder="1" applyAlignment="1">
      <alignment vertical="center"/>
      <protection/>
    </xf>
    <xf numFmtId="4" fontId="52" fillId="0" borderId="0" xfId="1605" applyNumberFormat="1" applyFont="1" applyAlignment="1">
      <alignment vertical="center"/>
      <protection/>
    </xf>
    <xf numFmtId="0" fontId="55" fillId="0" borderId="0" xfId="1605" applyFont="1" applyAlignment="1">
      <alignment vertical="center"/>
      <protection/>
    </xf>
    <xf numFmtId="2" fontId="42" fillId="0" borderId="0" xfId="1605" applyNumberFormat="1" applyFont="1" applyBorder="1" applyAlignment="1">
      <alignment vertical="center"/>
      <protection/>
    </xf>
    <xf numFmtId="205" fontId="42" fillId="0" borderId="0" xfId="1605" applyNumberFormat="1" applyFont="1" applyBorder="1" applyAlignment="1" applyProtection="1">
      <alignment horizontal="right" vertical="center"/>
      <protection hidden="1" locked="0"/>
    </xf>
    <xf numFmtId="4" fontId="36" fillId="0" borderId="0" xfId="1605" applyNumberFormat="1" applyFont="1" applyBorder="1" applyAlignment="1" applyProtection="1">
      <alignment horizontal="center" vertical="center"/>
      <protection locked="0"/>
    </xf>
    <xf numFmtId="3" fontId="42" fillId="0" borderId="0" xfId="1605" applyNumberFormat="1" applyFont="1" applyBorder="1" applyAlignment="1" applyProtection="1">
      <alignment horizontal="center" vertical="center"/>
      <protection locked="0"/>
    </xf>
    <xf numFmtId="2" fontId="50" fillId="20" borderId="22" xfId="1605" applyNumberFormat="1" applyFont="1" applyFill="1" applyBorder="1" applyAlignment="1">
      <alignment horizontal="center" vertical="center"/>
      <protection/>
    </xf>
    <xf numFmtId="3" fontId="42" fillId="0" borderId="0" xfId="1605" applyNumberFormat="1" applyFont="1" applyAlignment="1">
      <alignment vertical="center"/>
      <protection/>
    </xf>
    <xf numFmtId="3" fontId="85" fillId="0" borderId="0" xfId="1605" applyNumberFormat="1" applyFont="1" applyAlignment="1">
      <alignment vertical="center"/>
      <protection/>
    </xf>
    <xf numFmtId="3" fontId="1" fillId="0" borderId="0" xfId="1605" applyNumberFormat="1" applyFont="1" applyAlignment="1">
      <alignment horizontal="center" vertical="center"/>
      <protection/>
    </xf>
    <xf numFmtId="3" fontId="86" fillId="0" borderId="0" xfId="1605" applyNumberFormat="1" applyFont="1" applyAlignment="1">
      <alignment vertical="center"/>
      <protection/>
    </xf>
    <xf numFmtId="3" fontId="39" fillId="0" borderId="0" xfId="1605" applyNumberFormat="1" applyFont="1" applyAlignment="1">
      <alignment horizontal="center" vertical="center"/>
      <protection/>
    </xf>
    <xf numFmtId="3" fontId="87" fillId="0" borderId="0" xfId="1605" applyNumberFormat="1" applyFont="1" applyAlignment="1">
      <alignment vertical="center"/>
      <protection/>
    </xf>
    <xf numFmtId="3" fontId="38" fillId="20" borderId="23" xfId="1605" applyNumberFormat="1" applyFont="1" applyFill="1" applyBorder="1" applyAlignment="1" applyProtection="1">
      <alignment vertical="center"/>
      <protection locked="0"/>
    </xf>
    <xf numFmtId="3" fontId="38" fillId="20" borderId="24" xfId="1605" applyNumberFormat="1" applyFont="1" applyFill="1" applyBorder="1" applyAlignment="1" applyProtection="1">
      <alignment vertical="center"/>
      <protection locked="0"/>
    </xf>
    <xf numFmtId="3" fontId="38" fillId="20" borderId="25" xfId="1605" applyNumberFormat="1" applyFont="1" applyFill="1" applyBorder="1" applyAlignment="1" applyProtection="1">
      <alignment vertical="center"/>
      <protection locked="0"/>
    </xf>
    <xf numFmtId="3" fontId="38" fillId="20" borderId="17" xfId="1605" applyNumberFormat="1" applyFont="1" applyFill="1" applyBorder="1" applyAlignment="1" applyProtection="1">
      <alignment vertical="center"/>
      <protection locked="0"/>
    </xf>
    <xf numFmtId="3" fontId="38" fillId="20" borderId="0" xfId="1605" applyNumberFormat="1" applyFont="1" applyFill="1" applyAlignment="1" applyProtection="1">
      <alignment vertical="center"/>
      <protection locked="0"/>
    </xf>
    <xf numFmtId="3" fontId="38" fillId="20" borderId="26" xfId="1605" applyNumberFormat="1" applyFont="1" applyFill="1" applyBorder="1" applyAlignment="1" applyProtection="1">
      <alignment vertical="center"/>
      <protection locked="0"/>
    </xf>
    <xf numFmtId="3" fontId="1" fillId="0" borderId="0" xfId="1605" applyNumberFormat="1" applyFont="1" applyFill="1" applyBorder="1" applyAlignment="1" applyProtection="1">
      <alignment horizontal="center" vertical="center" wrapText="1"/>
      <protection locked="0"/>
    </xf>
    <xf numFmtId="3" fontId="1" fillId="57" borderId="20" xfId="1605" applyNumberFormat="1" applyFont="1" applyFill="1" applyBorder="1" applyAlignment="1">
      <alignment vertical="center"/>
      <protection/>
    </xf>
    <xf numFmtId="3" fontId="1" fillId="57" borderId="27" xfId="1605" applyNumberFormat="1" applyFont="1" applyFill="1" applyBorder="1" applyAlignment="1">
      <alignment vertical="center"/>
      <protection/>
    </xf>
    <xf numFmtId="3" fontId="47" fillId="56" borderId="18" xfId="1605" applyNumberFormat="1" applyFont="1" applyFill="1" applyBorder="1" applyAlignment="1">
      <alignment horizontal="center" vertical="center" wrapText="1"/>
      <protection/>
    </xf>
    <xf numFmtId="3" fontId="47" fillId="57" borderId="18" xfId="1605" applyNumberFormat="1" applyFont="1" applyFill="1" applyBorder="1" applyAlignment="1">
      <alignment horizontal="center" vertical="center" wrapText="1"/>
      <protection/>
    </xf>
    <xf numFmtId="3" fontId="45" fillId="0" borderId="16" xfId="1605" applyNumberFormat="1" applyFont="1" applyBorder="1" applyAlignment="1" applyProtection="1">
      <alignment horizontal="center" vertical="center" wrapText="1"/>
      <protection locked="0"/>
    </xf>
    <xf numFmtId="3" fontId="48" fillId="0" borderId="0" xfId="1605" applyNumberFormat="1" applyFont="1" applyAlignment="1">
      <alignment vertical="center"/>
      <protection/>
    </xf>
    <xf numFmtId="3" fontId="88" fillId="0" borderId="0" xfId="1605" applyNumberFormat="1" applyFont="1" applyAlignment="1">
      <alignment vertical="center"/>
      <protection/>
    </xf>
    <xf numFmtId="3" fontId="1" fillId="0" borderId="0" xfId="1605" applyNumberFormat="1" applyFont="1">
      <alignment/>
      <protection/>
    </xf>
    <xf numFmtId="3" fontId="86" fillId="0" borderId="0" xfId="1605" applyNumberFormat="1" applyFont="1">
      <alignment/>
      <protection/>
    </xf>
    <xf numFmtId="3" fontId="42" fillId="20" borderId="20" xfId="1605" applyNumberFormat="1" applyFont="1" applyFill="1" applyBorder="1" applyAlignment="1">
      <alignment vertical="center"/>
      <protection/>
    </xf>
    <xf numFmtId="3" fontId="42" fillId="20" borderId="28" xfId="1605" applyNumberFormat="1" applyFont="1" applyFill="1" applyBorder="1" applyAlignment="1">
      <alignment vertical="center"/>
      <protection/>
    </xf>
    <xf numFmtId="3" fontId="42" fillId="20" borderId="19" xfId="1605" applyNumberFormat="1" applyFont="1" applyFill="1" applyBorder="1" applyAlignment="1">
      <alignment vertical="center"/>
      <protection/>
    </xf>
    <xf numFmtId="3" fontId="51" fillId="2" borderId="29" xfId="1605" applyNumberFormat="1" applyFont="1" applyFill="1" applyBorder="1" applyAlignment="1">
      <alignment horizontal="center" vertical="center"/>
      <protection/>
    </xf>
    <xf numFmtId="3" fontId="1" fillId="2" borderId="30" xfId="1605" applyNumberFormat="1" applyFont="1" applyFill="1" applyBorder="1" applyAlignment="1">
      <alignment horizontal="center" vertical="center"/>
      <protection/>
    </xf>
    <xf numFmtId="3" fontId="51" fillId="0" borderId="30" xfId="1605" applyNumberFormat="1" applyFont="1" applyBorder="1" applyAlignment="1" applyProtection="1">
      <alignment horizontal="center" vertical="center"/>
      <protection locked="0"/>
    </xf>
    <xf numFmtId="3" fontId="1" fillId="2" borderId="31" xfId="1605" applyNumberFormat="1" applyFont="1" applyFill="1" applyBorder="1" applyAlignment="1">
      <alignment horizontal="center" vertical="center"/>
      <protection/>
    </xf>
    <xf numFmtId="3" fontId="51" fillId="2" borderId="32" xfId="1605" applyNumberFormat="1" applyFont="1" applyFill="1" applyBorder="1" applyAlignment="1">
      <alignment horizontal="center" vertical="center"/>
      <protection/>
    </xf>
    <xf numFmtId="3" fontId="1" fillId="2" borderId="33" xfId="1605" applyNumberFormat="1" applyFont="1" applyFill="1" applyBorder="1" applyAlignment="1">
      <alignment horizontal="center" vertical="center"/>
      <protection/>
    </xf>
    <xf numFmtId="3" fontId="51" fillId="0" borderId="33" xfId="1605" applyNumberFormat="1" applyFont="1" applyBorder="1" applyAlignment="1" applyProtection="1">
      <alignment horizontal="center" vertical="center"/>
      <protection locked="0"/>
    </xf>
    <xf numFmtId="3" fontId="1" fillId="2" borderId="33" xfId="1605" applyNumberFormat="1" applyFont="1" applyFill="1" applyBorder="1" applyAlignment="1" applyProtection="1">
      <alignment horizontal="center" vertical="center"/>
      <protection locked="0"/>
    </xf>
    <xf numFmtId="3" fontId="1" fillId="2" borderId="34" xfId="1605" applyNumberFormat="1" applyFont="1" applyFill="1" applyBorder="1" applyAlignment="1">
      <alignment horizontal="center" vertical="center"/>
      <protection/>
    </xf>
    <xf numFmtId="3" fontId="52" fillId="0" borderId="0" xfId="1605" applyNumberFormat="1" applyFont="1" applyAlignment="1">
      <alignment vertical="center"/>
      <protection/>
    </xf>
    <xf numFmtId="3" fontId="51" fillId="2" borderId="17" xfId="1605" applyNumberFormat="1" applyFont="1" applyFill="1" applyBorder="1" applyAlignment="1">
      <alignment horizontal="center" vertical="center"/>
      <protection/>
    </xf>
    <xf numFmtId="3" fontId="1" fillId="2" borderId="0" xfId="1605" applyNumberFormat="1" applyFont="1" applyFill="1" applyBorder="1" applyAlignment="1">
      <alignment horizontal="center" vertical="center"/>
      <protection/>
    </xf>
    <xf numFmtId="3" fontId="51" fillId="0" borderId="0" xfId="1605" applyNumberFormat="1" applyFont="1" applyBorder="1" applyAlignment="1" applyProtection="1">
      <alignment horizontal="center" vertical="center"/>
      <protection locked="0"/>
    </xf>
    <xf numFmtId="3" fontId="1" fillId="2" borderId="0" xfId="1605" applyNumberFormat="1" applyFont="1" applyFill="1" applyBorder="1" applyAlignment="1" applyProtection="1">
      <alignment horizontal="center" vertical="center"/>
      <protection locked="0"/>
    </xf>
    <xf numFmtId="3" fontId="1" fillId="2" borderId="26" xfId="1605" applyNumberFormat="1" applyFont="1" applyFill="1" applyBorder="1" applyAlignment="1">
      <alignment horizontal="center" vertical="center"/>
      <protection/>
    </xf>
    <xf numFmtId="3" fontId="47" fillId="2" borderId="18" xfId="1605" applyNumberFormat="1" applyFont="1" applyFill="1" applyBorder="1" applyAlignment="1">
      <alignment horizontal="center" vertical="center" wrapText="1"/>
      <protection/>
    </xf>
    <xf numFmtId="3" fontId="47" fillId="55" borderId="18" xfId="1605" applyNumberFormat="1" applyFont="1" applyFill="1" applyBorder="1" applyAlignment="1">
      <alignment horizontal="center" vertical="center" wrapText="1"/>
      <protection/>
    </xf>
    <xf numFmtId="3" fontId="47" fillId="0" borderId="28" xfId="1605" applyNumberFormat="1" applyFont="1" applyBorder="1" applyAlignment="1" applyProtection="1">
      <alignment horizontal="center" vertical="center" wrapText="1"/>
      <protection locked="0"/>
    </xf>
    <xf numFmtId="3" fontId="47" fillId="0" borderId="18" xfId="1605" applyNumberFormat="1" applyFont="1" applyBorder="1" applyAlignment="1" applyProtection="1">
      <alignment horizontal="center" vertical="center" wrapText="1"/>
      <protection locked="0"/>
    </xf>
    <xf numFmtId="3" fontId="47" fillId="2" borderId="35" xfId="1605" applyNumberFormat="1" applyFont="1" applyFill="1" applyBorder="1" applyAlignment="1">
      <alignment horizontal="center" vertical="center" wrapText="1"/>
      <protection/>
    </xf>
    <xf numFmtId="3" fontId="89" fillId="0" borderId="0" xfId="1605" applyNumberFormat="1" applyFont="1" applyAlignment="1">
      <alignment vertical="center"/>
      <protection/>
    </xf>
    <xf numFmtId="3" fontId="51" fillId="2" borderId="33" xfId="1605" applyNumberFormat="1" applyFont="1" applyFill="1" applyBorder="1" applyAlignment="1">
      <alignment horizontal="center" vertical="center"/>
      <protection/>
    </xf>
    <xf numFmtId="3" fontId="51" fillId="2" borderId="0" xfId="1605" applyNumberFormat="1" applyFont="1" applyFill="1" applyBorder="1" applyAlignment="1">
      <alignment horizontal="center" vertical="center"/>
      <protection/>
    </xf>
    <xf numFmtId="3" fontId="42" fillId="0" borderId="17" xfId="1605" applyNumberFormat="1" applyFont="1" applyFill="1" applyBorder="1" applyAlignment="1">
      <alignment vertical="center"/>
      <protection/>
    </xf>
    <xf numFmtId="3" fontId="42" fillId="0" borderId="0" xfId="1605" applyNumberFormat="1" applyFont="1" applyFill="1" applyBorder="1" applyAlignment="1">
      <alignment vertical="center"/>
      <protection/>
    </xf>
    <xf numFmtId="3" fontId="42" fillId="0" borderId="26" xfId="1605" applyNumberFormat="1" applyFont="1" applyFill="1" applyBorder="1" applyAlignment="1">
      <alignment vertical="center"/>
      <protection/>
    </xf>
    <xf numFmtId="3" fontId="42" fillId="0" borderId="0" xfId="1605" applyNumberFormat="1" applyFont="1" applyFill="1" applyAlignment="1">
      <alignment vertical="center"/>
      <protection/>
    </xf>
    <xf numFmtId="3" fontId="85" fillId="0" borderId="0" xfId="1605" applyNumberFormat="1" applyFont="1" applyFill="1" applyAlignment="1">
      <alignment vertical="center"/>
      <protection/>
    </xf>
    <xf numFmtId="3" fontId="36" fillId="0" borderId="0" xfId="1605" applyNumberFormat="1" applyFont="1" applyBorder="1" applyAlignment="1" applyProtection="1">
      <alignment horizontal="center" vertical="center"/>
      <protection locked="0"/>
    </xf>
    <xf numFmtId="3" fontId="36" fillId="58" borderId="20" xfId="1605" applyNumberFormat="1" applyFont="1" applyFill="1" applyBorder="1" applyAlignment="1" applyProtection="1">
      <alignment horizontal="center" vertical="center"/>
      <protection locked="0"/>
    </xf>
    <xf numFmtId="3" fontId="54" fillId="58" borderId="20" xfId="1605" applyNumberFormat="1" applyFont="1" applyFill="1" applyBorder="1" applyAlignment="1" applyProtection="1">
      <alignment horizontal="center" vertical="center"/>
      <protection locked="0"/>
    </xf>
    <xf numFmtId="3" fontId="50" fillId="59" borderId="36" xfId="1605" applyNumberFormat="1" applyFont="1" applyFill="1" applyBorder="1" applyAlignment="1" applyProtection="1">
      <alignment horizontal="center" vertical="center"/>
      <protection locked="0"/>
    </xf>
    <xf numFmtId="3" fontId="49" fillId="0" borderId="0" xfId="458" applyNumberFormat="1" applyFont="1" applyFill="1" applyBorder="1" applyAlignment="1" applyProtection="1">
      <alignment vertical="center"/>
      <protection/>
    </xf>
    <xf numFmtId="3" fontId="47" fillId="0" borderId="0" xfId="1605" applyNumberFormat="1" applyFont="1" applyAlignment="1">
      <alignment horizontal="right" vertical="center"/>
      <protection/>
    </xf>
    <xf numFmtId="3" fontId="36" fillId="0" borderId="0" xfId="1605" applyNumberFormat="1" applyFont="1" applyAlignment="1" applyProtection="1">
      <alignment horizontal="center" vertical="center"/>
      <protection locked="0"/>
    </xf>
    <xf numFmtId="3" fontId="47" fillId="0" borderId="0" xfId="1591" applyNumberFormat="1" applyFont="1" applyFill="1" applyBorder="1" applyAlignment="1" applyProtection="1">
      <alignment horizontal="right" vertical="center"/>
      <protection locked="0"/>
    </xf>
    <xf numFmtId="3" fontId="50" fillId="0" borderId="0" xfId="1605" applyNumberFormat="1" applyFont="1" applyAlignment="1" applyProtection="1">
      <alignment horizontal="center" vertical="center"/>
      <protection locked="0"/>
    </xf>
    <xf numFmtId="3" fontId="47" fillId="30" borderId="22" xfId="1591" applyNumberFormat="1" applyFont="1" applyFill="1" applyBorder="1" applyAlignment="1" applyProtection="1">
      <alignment horizontal="right" vertical="center"/>
      <protection locked="0"/>
    </xf>
    <xf numFmtId="3" fontId="50" fillId="30" borderId="37" xfId="1605" applyNumberFormat="1" applyFont="1" applyFill="1" applyBorder="1" applyAlignment="1" applyProtection="1">
      <alignment horizontal="center" vertical="center"/>
      <protection locked="0"/>
    </xf>
    <xf numFmtId="3" fontId="47" fillId="0" borderId="0" xfId="1591" applyNumberFormat="1" applyFont="1" applyFill="1" applyBorder="1" applyAlignment="1" applyProtection="1">
      <alignment horizontal="center" vertical="center"/>
      <protection locked="0"/>
    </xf>
    <xf numFmtId="3" fontId="89" fillId="0" borderId="0" xfId="1605" applyNumberFormat="1" applyFont="1" applyBorder="1" applyAlignment="1" applyProtection="1">
      <alignment horizontal="center" vertical="center"/>
      <protection locked="0"/>
    </xf>
    <xf numFmtId="4" fontId="48" fillId="0" borderId="0" xfId="1605" applyNumberFormat="1" applyFont="1" applyAlignment="1">
      <alignment vertical="center"/>
      <protection/>
    </xf>
    <xf numFmtId="4" fontId="42" fillId="0" borderId="0" xfId="1605" applyNumberFormat="1" applyFont="1" applyFill="1" applyAlignment="1">
      <alignment vertical="center"/>
      <protection/>
    </xf>
    <xf numFmtId="3" fontId="36" fillId="0" borderId="38" xfId="1605" applyNumberFormat="1" applyFont="1" applyBorder="1" applyAlignment="1" applyProtection="1">
      <alignment horizontal="center" vertical="center"/>
      <protection locked="0"/>
    </xf>
    <xf numFmtId="3" fontId="51" fillId="2" borderId="30" xfId="1605" applyNumberFormat="1" applyFont="1" applyFill="1" applyBorder="1" applyAlignment="1">
      <alignment horizontal="center" vertical="center"/>
      <protection/>
    </xf>
    <xf numFmtId="2" fontId="36" fillId="0" borderId="38" xfId="1605" applyNumberFormat="1" applyFont="1" applyBorder="1" applyAlignment="1">
      <alignment horizontal="right" vertical="center"/>
      <protection/>
    </xf>
    <xf numFmtId="0" fontId="36" fillId="0" borderId="38" xfId="1605" applyFont="1" applyBorder="1" applyAlignment="1">
      <alignment horizontal="center" vertical="center"/>
      <protection/>
    </xf>
    <xf numFmtId="4" fontId="36" fillId="0" borderId="38" xfId="1605" applyNumberFormat="1" applyFont="1" applyBorder="1" applyAlignment="1" applyProtection="1">
      <alignment horizontal="center" vertical="center"/>
      <protection locked="0"/>
    </xf>
    <xf numFmtId="4" fontId="36" fillId="0" borderId="38" xfId="1605" applyNumberFormat="1" applyFont="1" applyFill="1" applyBorder="1" applyAlignment="1" applyProtection="1">
      <alignment horizontal="center" vertical="center"/>
      <protection locked="0"/>
    </xf>
    <xf numFmtId="2" fontId="36" fillId="0" borderId="0" xfId="1605" applyNumberFormat="1" applyFont="1" applyBorder="1" applyAlignment="1">
      <alignment horizontal="right" vertical="center"/>
      <protection/>
    </xf>
    <xf numFmtId="0" fontId="36" fillId="0" borderId="0" xfId="1605" applyFont="1" applyBorder="1" applyAlignment="1">
      <alignment horizontal="center" vertical="center"/>
      <protection/>
    </xf>
    <xf numFmtId="2" fontId="36" fillId="0" borderId="39" xfId="1605" applyNumberFormat="1" applyFont="1" applyBorder="1" applyAlignment="1">
      <alignment horizontal="right" vertical="center"/>
      <protection/>
    </xf>
    <xf numFmtId="0" fontId="36" fillId="0" borderId="39" xfId="1605" applyFont="1" applyBorder="1" applyAlignment="1">
      <alignment horizontal="center" vertical="center"/>
      <protection/>
    </xf>
    <xf numFmtId="4" fontId="36" fillId="0" borderId="39" xfId="1605" applyNumberFormat="1" applyFont="1" applyBorder="1" applyAlignment="1" applyProtection="1">
      <alignment horizontal="center" vertical="center"/>
      <protection locked="0"/>
    </xf>
    <xf numFmtId="3" fontId="36" fillId="0" borderId="39" xfId="1605" applyNumberFormat="1" applyFont="1" applyBorder="1" applyAlignment="1" applyProtection="1">
      <alignment horizontal="center" vertical="center"/>
      <protection locked="0"/>
    </xf>
    <xf numFmtId="3" fontId="47" fillId="2" borderId="28" xfId="1605" applyNumberFormat="1" applyFont="1" applyFill="1" applyBorder="1" applyAlignment="1">
      <alignment horizontal="center" vertical="center" wrapText="1"/>
      <protection/>
    </xf>
    <xf numFmtId="3" fontId="53" fillId="0" borderId="0" xfId="1605" applyNumberFormat="1" applyFont="1" applyBorder="1" applyAlignment="1" applyProtection="1">
      <alignment horizontal="center" vertical="center"/>
      <protection locked="0"/>
    </xf>
    <xf numFmtId="205" fontId="42" fillId="20" borderId="40" xfId="1605" applyNumberFormat="1" applyFont="1" applyFill="1" applyBorder="1" applyAlignment="1" applyProtection="1">
      <alignment horizontal="right" vertical="center"/>
      <protection hidden="1" locked="0"/>
    </xf>
    <xf numFmtId="4" fontId="42" fillId="20" borderId="40" xfId="1605" applyNumberFormat="1" applyFont="1" applyFill="1" applyBorder="1" applyAlignment="1" applyProtection="1">
      <alignment horizontal="center" vertical="center"/>
      <protection hidden="1" locked="0"/>
    </xf>
    <xf numFmtId="3" fontId="42" fillId="20" borderId="40" xfId="1605" applyNumberFormat="1" applyFont="1" applyFill="1" applyBorder="1" applyAlignment="1" applyProtection="1">
      <alignment horizontal="center" vertical="center"/>
      <protection hidden="1" locked="0"/>
    </xf>
    <xf numFmtId="3" fontId="42" fillId="20" borderId="37" xfId="1605" applyNumberFormat="1" applyFont="1" applyFill="1" applyBorder="1" applyAlignment="1" applyProtection="1">
      <alignment horizontal="center" vertical="center"/>
      <protection hidden="1" locked="0"/>
    </xf>
    <xf numFmtId="0" fontId="36" fillId="0" borderId="41" xfId="1605" applyFont="1" applyBorder="1" applyAlignment="1">
      <alignment horizontal="center" vertical="center"/>
      <protection/>
    </xf>
    <xf numFmtId="4" fontId="36" fillId="0" borderId="41" xfId="1605" applyNumberFormat="1" applyFont="1" applyBorder="1" applyAlignment="1" applyProtection="1">
      <alignment horizontal="center" vertical="center"/>
      <protection locked="0"/>
    </xf>
    <xf numFmtId="3" fontId="36" fillId="0" borderId="41" xfId="1605" applyNumberFormat="1" applyFont="1" applyBorder="1" applyAlignment="1" applyProtection="1">
      <alignment horizontal="center" vertical="center"/>
      <protection locked="0"/>
    </xf>
    <xf numFmtId="4" fontId="36" fillId="0" borderId="39" xfId="1605" applyNumberFormat="1" applyFont="1" applyFill="1" applyBorder="1" applyAlignment="1" applyProtection="1">
      <alignment horizontal="center" vertical="center"/>
      <protection locked="0"/>
    </xf>
    <xf numFmtId="205" fontId="42" fillId="0" borderId="40" xfId="1605" applyNumberFormat="1" applyFont="1" applyBorder="1" applyAlignment="1" applyProtection="1">
      <alignment horizontal="right" vertical="center"/>
      <protection hidden="1" locked="0"/>
    </xf>
    <xf numFmtId="4" fontId="36" fillId="0" borderId="40" xfId="1605" applyNumberFormat="1" applyFont="1" applyBorder="1" applyAlignment="1" applyProtection="1">
      <alignment horizontal="center" vertical="center"/>
      <protection locked="0"/>
    </xf>
    <xf numFmtId="3" fontId="36" fillId="0" borderId="40" xfId="1605" applyNumberFormat="1" applyFont="1" applyBorder="1" applyAlignment="1" applyProtection="1">
      <alignment horizontal="center" vertical="center"/>
      <protection locked="0"/>
    </xf>
    <xf numFmtId="3" fontId="42" fillId="0" borderId="37" xfId="1605" applyNumberFormat="1" applyFont="1" applyBorder="1" applyAlignment="1" applyProtection="1">
      <alignment horizontal="center" vertical="center"/>
      <protection locked="0"/>
    </xf>
    <xf numFmtId="0" fontId="36" fillId="0" borderId="40" xfId="1605" applyFont="1" applyBorder="1" applyAlignment="1">
      <alignment horizontal="center" vertical="center"/>
      <protection/>
    </xf>
    <xf numFmtId="4" fontId="36" fillId="0" borderId="41" xfId="1605" applyNumberFormat="1" applyFont="1" applyFill="1" applyBorder="1" applyAlignment="1" applyProtection="1">
      <alignment horizontal="center" vertical="center"/>
      <protection locked="0"/>
    </xf>
    <xf numFmtId="3" fontId="47" fillId="2" borderId="0" xfId="1605" applyNumberFormat="1" applyFont="1" applyFill="1" applyBorder="1" applyAlignment="1">
      <alignment horizontal="center" vertical="center" wrapText="1"/>
      <protection/>
    </xf>
    <xf numFmtId="3" fontId="47" fillId="55" borderId="0" xfId="1605" applyNumberFormat="1" applyFont="1" applyFill="1" applyBorder="1" applyAlignment="1">
      <alignment horizontal="center" vertical="center" wrapText="1"/>
      <protection/>
    </xf>
    <xf numFmtId="3" fontId="47" fillId="0" borderId="0" xfId="1605" applyNumberFormat="1" applyFont="1" applyBorder="1" applyAlignment="1" applyProtection="1">
      <alignment horizontal="center" vertical="center" wrapText="1"/>
      <protection locked="0"/>
    </xf>
    <xf numFmtId="3" fontId="47" fillId="55" borderId="26" xfId="1605" applyNumberFormat="1" applyFont="1" applyFill="1" applyBorder="1" applyAlignment="1">
      <alignment horizontal="center" vertical="center" wrapText="1"/>
      <protection/>
    </xf>
    <xf numFmtId="3" fontId="47" fillId="2" borderId="17" xfId="1605" applyNumberFormat="1" applyFont="1" applyFill="1" applyBorder="1" applyAlignment="1">
      <alignment horizontal="center" vertical="center" wrapText="1"/>
      <protection/>
    </xf>
    <xf numFmtId="3" fontId="47" fillId="2" borderId="20" xfId="1605" applyNumberFormat="1" applyFont="1" applyFill="1" applyBorder="1" applyAlignment="1">
      <alignment horizontal="center" vertical="center" wrapText="1"/>
      <protection/>
    </xf>
    <xf numFmtId="3" fontId="47" fillId="55" borderId="20" xfId="1605" applyNumberFormat="1" applyFont="1" applyFill="1" applyBorder="1" applyAlignment="1">
      <alignment horizontal="center" vertical="center" wrapText="1"/>
      <protection/>
    </xf>
    <xf numFmtId="3" fontId="47" fillId="0" borderId="20" xfId="1605" applyNumberFormat="1" applyFont="1" applyBorder="1" applyAlignment="1" applyProtection="1">
      <alignment horizontal="center" vertical="center" wrapText="1"/>
      <protection locked="0"/>
    </xf>
    <xf numFmtId="3" fontId="47" fillId="55" borderId="28" xfId="1605" applyNumberFormat="1" applyFont="1" applyFill="1" applyBorder="1" applyAlignment="1">
      <alignment horizontal="center" vertical="center" wrapText="1"/>
      <protection/>
    </xf>
    <xf numFmtId="3" fontId="47" fillId="2" borderId="19" xfId="1605" applyNumberFormat="1" applyFont="1" applyFill="1" applyBorder="1" applyAlignment="1">
      <alignment horizontal="center" vertical="center" wrapText="1"/>
      <protection/>
    </xf>
    <xf numFmtId="0" fontId="36" fillId="0" borderId="42" xfId="1605" applyFont="1" applyBorder="1" applyAlignment="1">
      <alignment horizontal="center" vertical="center"/>
      <protection/>
    </xf>
    <xf numFmtId="4" fontId="36" fillId="0" borderId="42" xfId="1605" applyNumberFormat="1" applyFont="1" applyBorder="1" applyAlignment="1" applyProtection="1">
      <alignment horizontal="center" vertical="center"/>
      <protection locked="0"/>
    </xf>
    <xf numFmtId="3" fontId="36" fillId="0" borderId="42" xfId="1605" applyNumberFormat="1" applyFont="1" applyBorder="1" applyAlignment="1" applyProtection="1">
      <alignment horizontal="center" vertical="center"/>
      <protection locked="0"/>
    </xf>
    <xf numFmtId="3" fontId="49" fillId="0" borderId="0" xfId="458" applyNumberFormat="1" applyFont="1" applyFill="1" applyBorder="1" applyAlignment="1" applyProtection="1">
      <alignment horizontal="center" vertical="center"/>
      <protection/>
    </xf>
    <xf numFmtId="0" fontId="1" fillId="57" borderId="20" xfId="1605" applyNumberFormat="1" applyFont="1" applyFill="1" applyBorder="1" applyAlignment="1">
      <alignment vertical="center" wrapText="1"/>
      <protection/>
    </xf>
    <xf numFmtId="0" fontId="47" fillId="56" borderId="18" xfId="1605" applyNumberFormat="1" applyFont="1" applyFill="1" applyBorder="1" applyAlignment="1">
      <alignment horizontal="center" vertical="center" wrapText="1"/>
      <protection/>
    </xf>
    <xf numFmtId="0" fontId="49" fillId="0" borderId="0" xfId="1605" applyNumberFormat="1" applyFont="1" applyAlignment="1">
      <alignment horizontal="left" vertical="center"/>
      <protection/>
    </xf>
    <xf numFmtId="0" fontId="50" fillId="20" borderId="40" xfId="1605" applyNumberFormat="1" applyFont="1" applyFill="1" applyBorder="1" applyAlignment="1">
      <alignment horizontal="left" vertical="center" wrapText="1"/>
      <protection/>
    </xf>
    <xf numFmtId="0" fontId="36" fillId="0" borderId="39" xfId="1605" applyNumberFormat="1" applyFont="1" applyBorder="1" applyAlignment="1">
      <alignment horizontal="left" vertical="center" wrapText="1"/>
      <protection/>
    </xf>
    <xf numFmtId="0" fontId="36" fillId="0" borderId="38" xfId="1605" applyNumberFormat="1" applyFont="1" applyBorder="1" applyAlignment="1">
      <alignment horizontal="left" vertical="center" wrapText="1"/>
      <protection/>
    </xf>
    <xf numFmtId="0" fontId="36" fillId="0" borderId="41" xfId="1605" applyNumberFormat="1" applyFont="1" applyBorder="1" applyAlignment="1">
      <alignment horizontal="left" vertical="center" wrapText="1"/>
      <protection/>
    </xf>
    <xf numFmtId="0" fontId="50" fillId="0" borderId="22" xfId="1605" applyNumberFormat="1" applyFont="1" applyBorder="1" applyAlignment="1">
      <alignment horizontal="left" vertical="center" wrapText="1"/>
      <protection/>
    </xf>
    <xf numFmtId="0" fontId="50" fillId="0" borderId="0" xfId="1605" applyNumberFormat="1" applyFont="1" applyBorder="1" applyAlignment="1">
      <alignment horizontal="left" vertical="center" wrapText="1"/>
      <protection/>
    </xf>
    <xf numFmtId="0" fontId="36" fillId="0" borderId="38" xfId="0" applyNumberFormat="1" applyFont="1" applyBorder="1" applyAlignment="1">
      <alignment/>
    </xf>
    <xf numFmtId="0" fontId="36" fillId="0" borderId="42" xfId="1605" applyNumberFormat="1" applyFont="1" applyBorder="1" applyAlignment="1">
      <alignment horizontal="left" vertical="center" wrapText="1"/>
      <protection/>
    </xf>
    <xf numFmtId="0" fontId="38" fillId="59" borderId="18" xfId="1605" applyNumberFormat="1" applyFont="1" applyFill="1" applyBorder="1" applyAlignment="1">
      <alignment horizontal="left" vertical="center" wrapText="1"/>
      <protection/>
    </xf>
    <xf numFmtId="0" fontId="35" fillId="0" borderId="0" xfId="1605" applyNumberFormat="1" applyFont="1" applyAlignment="1">
      <alignment vertical="center" wrapText="1"/>
      <protection/>
    </xf>
    <xf numFmtId="0" fontId="38" fillId="0" borderId="0" xfId="1605" applyNumberFormat="1" applyFont="1" applyAlignment="1">
      <alignment horizontal="left" vertical="center" wrapText="1"/>
      <protection/>
    </xf>
    <xf numFmtId="3" fontId="44" fillId="0" borderId="0" xfId="1605" applyNumberFormat="1" applyFont="1" applyFill="1" applyBorder="1" applyAlignment="1" applyProtection="1">
      <alignment horizontal="center" vertical="center"/>
      <protection locked="0"/>
    </xf>
    <xf numFmtId="3" fontId="38" fillId="0" borderId="0" xfId="1605" applyNumberFormat="1" applyFont="1" applyFill="1" applyBorder="1" applyAlignment="1" applyProtection="1">
      <alignment horizontal="center" vertical="center"/>
      <protection locked="0"/>
    </xf>
    <xf numFmtId="17" fontId="56" fillId="0" borderId="0" xfId="1605" applyNumberFormat="1" applyFont="1" applyAlignment="1">
      <alignment vertical="center"/>
      <protection/>
    </xf>
    <xf numFmtId="17" fontId="56" fillId="0" borderId="36" xfId="1605" applyNumberFormat="1" applyFont="1" applyBorder="1" applyAlignment="1">
      <alignment horizontal="center" vertical="center"/>
      <protection/>
    </xf>
    <xf numFmtId="0" fontId="38" fillId="0" borderId="0" xfId="1605" applyNumberFormat="1" applyFont="1" applyAlignment="1">
      <alignment horizontal="left" vertical="center" wrapText="1"/>
      <protection/>
    </xf>
    <xf numFmtId="0" fontId="42" fillId="0" borderId="43" xfId="1605" applyNumberFormat="1" applyFont="1" applyBorder="1" applyAlignment="1">
      <alignment horizontal="left" vertical="center" wrapText="1"/>
      <protection/>
    </xf>
    <xf numFmtId="0" fontId="42" fillId="0" borderId="44" xfId="1605" applyNumberFormat="1" applyFont="1" applyBorder="1" applyAlignment="1">
      <alignment horizontal="left" vertical="center" wrapText="1"/>
      <protection/>
    </xf>
    <xf numFmtId="0" fontId="42" fillId="0" borderId="0" xfId="1605" applyNumberFormat="1" applyFont="1" applyBorder="1" applyAlignment="1">
      <alignment horizontal="left" vertical="center" wrapText="1"/>
      <protection/>
    </xf>
    <xf numFmtId="3" fontId="45" fillId="0" borderId="18" xfId="1605" applyNumberFormat="1" applyFont="1" applyBorder="1" applyAlignment="1" applyProtection="1">
      <alignment horizontal="center" vertical="center"/>
      <protection locked="0"/>
    </xf>
    <xf numFmtId="0" fontId="40" fillId="0" borderId="0" xfId="1605" applyNumberFormat="1" applyFont="1" applyAlignment="1">
      <alignment horizontal="left" vertical="center" wrapText="1"/>
      <protection/>
    </xf>
    <xf numFmtId="0" fontId="43" fillId="0" borderId="0" xfId="1605" applyNumberFormat="1" applyFont="1" applyAlignment="1">
      <alignment horizontal="left" vertical="center" wrapText="1"/>
      <protection/>
    </xf>
    <xf numFmtId="3" fontId="38" fillId="20" borderId="45" xfId="1605" applyNumberFormat="1" applyFont="1" applyFill="1" applyBorder="1" applyAlignment="1" applyProtection="1">
      <alignment horizontal="center" vertical="center"/>
      <protection locked="0"/>
    </xf>
    <xf numFmtId="3" fontId="45" fillId="57" borderId="22" xfId="1605" applyNumberFormat="1" applyFont="1" applyFill="1" applyBorder="1" applyAlignment="1" applyProtection="1">
      <alignment horizontal="center" vertical="center" wrapText="1"/>
      <protection locked="0"/>
    </xf>
    <xf numFmtId="3" fontId="45" fillId="57" borderId="37" xfId="1605" applyNumberFormat="1" applyFont="1" applyFill="1" applyBorder="1" applyAlignment="1" applyProtection="1">
      <alignment horizontal="center" vertical="center" wrapText="1"/>
      <protection locked="0"/>
    </xf>
    <xf numFmtId="2" fontId="90" fillId="60" borderId="46" xfId="1605" applyNumberFormat="1" applyFont="1" applyFill="1" applyBorder="1" applyAlignment="1">
      <alignment horizontal="center" vertical="center"/>
      <protection/>
    </xf>
    <xf numFmtId="2" fontId="90" fillId="60" borderId="47" xfId="1605" applyNumberFormat="1" applyFont="1" applyFill="1" applyBorder="1" applyAlignment="1">
      <alignment horizontal="center" vertical="center"/>
      <protection/>
    </xf>
    <xf numFmtId="2" fontId="90" fillId="60" borderId="48" xfId="1605" applyNumberFormat="1" applyFont="1" applyFill="1" applyBorder="1" applyAlignment="1">
      <alignment horizontal="center" vertical="center"/>
      <protection/>
    </xf>
    <xf numFmtId="3" fontId="38" fillId="20" borderId="27" xfId="1605" applyNumberFormat="1" applyFont="1" applyFill="1" applyBorder="1" applyAlignment="1" applyProtection="1">
      <alignment horizontal="center" vertical="center"/>
      <protection locked="0"/>
    </xf>
  </cellXfs>
  <cellStyles count="1896">
    <cellStyle name="Normal" xfId="0"/>
    <cellStyle name="&#10;mouse.drv=lm" xfId="15"/>
    <cellStyle name="&#10;mouse.drv=lm 2" xfId="16"/>
    <cellStyle name="20% - Ênfase1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20% - Énfasis1" xfId="23"/>
    <cellStyle name="20% - Énfasis1 2" xfId="24"/>
    <cellStyle name="20% - Énfasis1 2 2" xfId="25"/>
    <cellStyle name="20% - Énfasis2" xfId="26"/>
    <cellStyle name="20% - Énfasis2 2" xfId="27"/>
    <cellStyle name="20% - Énfasis2 2 2" xfId="28"/>
    <cellStyle name="20% - Énfasis3" xfId="29"/>
    <cellStyle name="20% - Énfasis3 2" xfId="30"/>
    <cellStyle name="20% - Énfasis3 2 2" xfId="31"/>
    <cellStyle name="20% - Énfasis4" xfId="32"/>
    <cellStyle name="20% - Énfasis4 2" xfId="33"/>
    <cellStyle name="20% - Énfasis4 2 2" xfId="34"/>
    <cellStyle name="20% - Énfasis5" xfId="35"/>
    <cellStyle name="20% - Énfasis5 2" xfId="36"/>
    <cellStyle name="20% - Énfasis5 2 2" xfId="37"/>
    <cellStyle name="20% - Énfasis6" xfId="38"/>
    <cellStyle name="20% - Énfasis6 2" xfId="39"/>
    <cellStyle name="20% - Énfasis6 2 2" xfId="40"/>
    <cellStyle name="40% - Ênfase1" xfId="41"/>
    <cellStyle name="40% - Ênfase2" xfId="42"/>
    <cellStyle name="40% - Ênfase3" xfId="43"/>
    <cellStyle name="40% - Ênfase4" xfId="44"/>
    <cellStyle name="40% - Ênfase5" xfId="45"/>
    <cellStyle name="40% - Ênfase6" xfId="46"/>
    <cellStyle name="40% - Énfasis1" xfId="47"/>
    <cellStyle name="40% - Énfasis1 2" xfId="48"/>
    <cellStyle name="40% - Énfasis1 2 2" xfId="49"/>
    <cellStyle name="40% - Énfasis2" xfId="50"/>
    <cellStyle name="40% - Énfasis2 2" xfId="51"/>
    <cellStyle name="40% - Énfasis2 2 2" xfId="52"/>
    <cellStyle name="40% - Énfasis3" xfId="53"/>
    <cellStyle name="40% - Énfasis3 2" xfId="54"/>
    <cellStyle name="40% - Énfasis3 2 2" xfId="55"/>
    <cellStyle name="40% - Énfasis4" xfId="56"/>
    <cellStyle name="40% - Énfasis4 2" xfId="57"/>
    <cellStyle name="40% - Énfasis4 2 2" xfId="58"/>
    <cellStyle name="40% - Énfasis5" xfId="59"/>
    <cellStyle name="40% - Énfasis5 2" xfId="60"/>
    <cellStyle name="40% - Énfasis5 2 2" xfId="61"/>
    <cellStyle name="40% - Énfasis6" xfId="62"/>
    <cellStyle name="40% - Énfasis6 2" xfId="63"/>
    <cellStyle name="40% - Énfasis6 2 2" xfId="64"/>
    <cellStyle name="60% - Ênfase1" xfId="65"/>
    <cellStyle name="60% - Ênfase2" xfId="66"/>
    <cellStyle name="60% - Ênfase3" xfId="67"/>
    <cellStyle name="60% - Ênfase4" xfId="68"/>
    <cellStyle name="60% - Ênfase5" xfId="69"/>
    <cellStyle name="60% - Ênfase6" xfId="70"/>
    <cellStyle name="60% - Énfasis1" xfId="71"/>
    <cellStyle name="60% - Énfasis1 2" xfId="72"/>
    <cellStyle name="60% - Énfasis1 2 2" xfId="73"/>
    <cellStyle name="60% - Énfasis2" xfId="74"/>
    <cellStyle name="60% - Énfasis2 2" xfId="75"/>
    <cellStyle name="60% - Énfasis2 2 2" xfId="76"/>
    <cellStyle name="60% - Énfasis3" xfId="77"/>
    <cellStyle name="60% - Énfasis3 2" xfId="78"/>
    <cellStyle name="60% - Énfasis3 2 2" xfId="79"/>
    <cellStyle name="60% - Énfasis4" xfId="80"/>
    <cellStyle name="60% - Énfasis4 2" xfId="81"/>
    <cellStyle name="60% - Énfasis4 2 2" xfId="82"/>
    <cellStyle name="60% - Énfasis5" xfId="83"/>
    <cellStyle name="60% - Énfasis5 2" xfId="84"/>
    <cellStyle name="60% - Énfasis5 2 2" xfId="85"/>
    <cellStyle name="60% - Énfasis6" xfId="86"/>
    <cellStyle name="60% - Énfasis6 2" xfId="87"/>
    <cellStyle name="60% - Énfasis6 2 2" xfId="88"/>
    <cellStyle name="Bom" xfId="89"/>
    <cellStyle name="Buena 2" xfId="90"/>
    <cellStyle name="Buena 2 2" xfId="91"/>
    <cellStyle name="Bueno" xfId="92"/>
    <cellStyle name="Cabecera 1" xfId="93"/>
    <cellStyle name="Cabecera 2" xfId="94"/>
    <cellStyle name="Cálculo" xfId="95"/>
    <cellStyle name="Cálculo 2" xfId="96"/>
    <cellStyle name="Cálculo 2 2" xfId="97"/>
    <cellStyle name="Celda de comprobación" xfId="98"/>
    <cellStyle name="Celda de comprobación 2" xfId="99"/>
    <cellStyle name="Celda de comprobación 2 2" xfId="100"/>
    <cellStyle name="Celda vinculada" xfId="101"/>
    <cellStyle name="Celda vinculada 2" xfId="102"/>
    <cellStyle name="Celda vinculada 2 2" xfId="103"/>
    <cellStyle name="Célula de Verificação" xfId="104"/>
    <cellStyle name="Célula Vinculada" xfId="105"/>
    <cellStyle name="Date" xfId="106"/>
    <cellStyle name="Dezimal [0]_Organigram" xfId="107"/>
    <cellStyle name="Dezimal_Organigram" xfId="108"/>
    <cellStyle name="Dia" xfId="109"/>
    <cellStyle name="Dia 10" xfId="110"/>
    <cellStyle name="Dia 11" xfId="111"/>
    <cellStyle name="Dia 12" xfId="112"/>
    <cellStyle name="Dia 13" xfId="113"/>
    <cellStyle name="Dia 14" xfId="114"/>
    <cellStyle name="Dia 15" xfId="115"/>
    <cellStyle name="Dia 16" xfId="116"/>
    <cellStyle name="Dia 17" xfId="117"/>
    <cellStyle name="Dia 18" xfId="118"/>
    <cellStyle name="Dia 19" xfId="119"/>
    <cellStyle name="Dia 2" xfId="120"/>
    <cellStyle name="Dia 2 2" xfId="121"/>
    <cellStyle name="Dia 2 3" xfId="122"/>
    <cellStyle name="Dia 2 4" xfId="123"/>
    <cellStyle name="Dia 20" xfId="124"/>
    <cellStyle name="Dia 21" xfId="125"/>
    <cellStyle name="Dia 22" xfId="126"/>
    <cellStyle name="Dia 23" xfId="127"/>
    <cellStyle name="Dia 24" xfId="128"/>
    <cellStyle name="Dia 25" xfId="129"/>
    <cellStyle name="Dia 26" xfId="130"/>
    <cellStyle name="Dia 27" xfId="131"/>
    <cellStyle name="Dia 28" xfId="132"/>
    <cellStyle name="Dia 3" xfId="133"/>
    <cellStyle name="Dia 3 2" xfId="134"/>
    <cellStyle name="Dia 3 3" xfId="135"/>
    <cellStyle name="Dia 3 4" xfId="136"/>
    <cellStyle name="Dia 4" xfId="137"/>
    <cellStyle name="Dia 4 2" xfId="138"/>
    <cellStyle name="Dia 4 3" xfId="139"/>
    <cellStyle name="Dia 4 4" xfId="140"/>
    <cellStyle name="Dia 5" xfId="141"/>
    <cellStyle name="Dia 5 2" xfId="142"/>
    <cellStyle name="Dia 5 3" xfId="143"/>
    <cellStyle name="Dia 5 4" xfId="144"/>
    <cellStyle name="Dia 6" xfId="145"/>
    <cellStyle name="Dia 6 2" xfId="146"/>
    <cellStyle name="Dia 6 3" xfId="147"/>
    <cellStyle name="Dia 6 4" xfId="148"/>
    <cellStyle name="Dia 7" xfId="149"/>
    <cellStyle name="Dia 7 2" xfId="150"/>
    <cellStyle name="Dia 7 3" xfId="151"/>
    <cellStyle name="Dia 8" xfId="152"/>
    <cellStyle name="Dia 8 2" xfId="153"/>
    <cellStyle name="Dia 8 3" xfId="154"/>
    <cellStyle name="Dia 9" xfId="155"/>
    <cellStyle name="Dia 9 2" xfId="156"/>
    <cellStyle name="Dia 9 3" xfId="157"/>
    <cellStyle name="Diseño" xfId="158"/>
    <cellStyle name="Encabez1" xfId="159"/>
    <cellStyle name="Encabez1 10" xfId="160"/>
    <cellStyle name="Encabez1 11" xfId="161"/>
    <cellStyle name="Encabez1 12" xfId="162"/>
    <cellStyle name="Encabez1 13" xfId="163"/>
    <cellStyle name="Encabez1 14" xfId="164"/>
    <cellStyle name="Encabez1 15" xfId="165"/>
    <cellStyle name="Encabez1 16" xfId="166"/>
    <cellStyle name="Encabez1 17" xfId="167"/>
    <cellStyle name="Encabez1 18" xfId="168"/>
    <cellStyle name="Encabez1 19" xfId="169"/>
    <cellStyle name="Encabez1 2" xfId="170"/>
    <cellStyle name="Encabez1 2 2" xfId="171"/>
    <cellStyle name="Encabez1 2 3" xfId="172"/>
    <cellStyle name="Encabez1 2 4" xfId="173"/>
    <cellStyle name="Encabez1 20" xfId="174"/>
    <cellStyle name="Encabez1 21" xfId="175"/>
    <cellStyle name="Encabez1 22" xfId="176"/>
    <cellStyle name="Encabez1 23" xfId="177"/>
    <cellStyle name="Encabez1 24" xfId="178"/>
    <cellStyle name="Encabez1 25" xfId="179"/>
    <cellStyle name="Encabez1 26" xfId="180"/>
    <cellStyle name="Encabez1 27" xfId="181"/>
    <cellStyle name="Encabez1 3" xfId="182"/>
    <cellStyle name="Encabez1 3 2" xfId="183"/>
    <cellStyle name="Encabez1 3 3" xfId="184"/>
    <cellStyle name="Encabez1 3 4" xfId="185"/>
    <cellStyle name="Encabez1 4" xfId="186"/>
    <cellStyle name="Encabez1 4 2" xfId="187"/>
    <cellStyle name="Encabez1 4 3" xfId="188"/>
    <cellStyle name="Encabez1 4 4" xfId="189"/>
    <cellStyle name="Encabez1 5" xfId="190"/>
    <cellStyle name="Encabez1 5 2" xfId="191"/>
    <cellStyle name="Encabez1 5 3" xfId="192"/>
    <cellStyle name="Encabez1 5 4" xfId="193"/>
    <cellStyle name="Encabez1 6" xfId="194"/>
    <cellStyle name="Encabez1 6 2" xfId="195"/>
    <cellStyle name="Encabez1 6 3" xfId="196"/>
    <cellStyle name="Encabez1 6 4" xfId="197"/>
    <cellStyle name="Encabez1 7" xfId="198"/>
    <cellStyle name="Encabez1 7 2" xfId="199"/>
    <cellStyle name="Encabez1 7 3" xfId="200"/>
    <cellStyle name="Encabez1 8" xfId="201"/>
    <cellStyle name="Encabez1 8 2" xfId="202"/>
    <cellStyle name="Encabez1 8 3" xfId="203"/>
    <cellStyle name="Encabez1 9" xfId="204"/>
    <cellStyle name="Encabez1 9 2" xfId="205"/>
    <cellStyle name="Encabez1 9 3" xfId="206"/>
    <cellStyle name="Encabez2" xfId="207"/>
    <cellStyle name="Encabez2 10" xfId="208"/>
    <cellStyle name="Encabez2 11" xfId="209"/>
    <cellStyle name="Encabez2 12" xfId="210"/>
    <cellStyle name="Encabez2 13" xfId="211"/>
    <cellStyle name="Encabez2 14" xfId="212"/>
    <cellStyle name="Encabez2 15" xfId="213"/>
    <cellStyle name="Encabez2 16" xfId="214"/>
    <cellStyle name="Encabez2 17" xfId="215"/>
    <cellStyle name="Encabez2 18" xfId="216"/>
    <cellStyle name="Encabez2 19" xfId="217"/>
    <cellStyle name="Encabez2 2" xfId="218"/>
    <cellStyle name="Encabez2 2 2" xfId="219"/>
    <cellStyle name="Encabez2 2 3" xfId="220"/>
    <cellStyle name="Encabez2 2 4" xfId="221"/>
    <cellStyle name="Encabez2 20" xfId="222"/>
    <cellStyle name="Encabez2 21" xfId="223"/>
    <cellStyle name="Encabez2 22" xfId="224"/>
    <cellStyle name="Encabez2 23" xfId="225"/>
    <cellStyle name="Encabez2 24" xfId="226"/>
    <cellStyle name="Encabez2 25" xfId="227"/>
    <cellStyle name="Encabez2 26" xfId="228"/>
    <cellStyle name="Encabez2 27" xfId="229"/>
    <cellStyle name="Encabez2 3" xfId="230"/>
    <cellStyle name="Encabez2 3 2" xfId="231"/>
    <cellStyle name="Encabez2 3 3" xfId="232"/>
    <cellStyle name="Encabez2 3 4" xfId="233"/>
    <cellStyle name="Encabez2 4" xfId="234"/>
    <cellStyle name="Encabez2 4 2" xfId="235"/>
    <cellStyle name="Encabez2 4 3" xfId="236"/>
    <cellStyle name="Encabez2 4 4" xfId="237"/>
    <cellStyle name="Encabez2 5" xfId="238"/>
    <cellStyle name="Encabez2 5 2" xfId="239"/>
    <cellStyle name="Encabez2 5 3" xfId="240"/>
    <cellStyle name="Encabez2 5 4" xfId="241"/>
    <cellStyle name="Encabez2 6" xfId="242"/>
    <cellStyle name="Encabez2 6 2" xfId="243"/>
    <cellStyle name="Encabez2 6 3" xfId="244"/>
    <cellStyle name="Encabez2 6 4" xfId="245"/>
    <cellStyle name="Encabez2 7" xfId="246"/>
    <cellStyle name="Encabez2 7 2" xfId="247"/>
    <cellStyle name="Encabez2 7 3" xfId="248"/>
    <cellStyle name="Encabez2 8" xfId="249"/>
    <cellStyle name="Encabez2 8 2" xfId="250"/>
    <cellStyle name="Encabez2 8 3" xfId="251"/>
    <cellStyle name="Encabez2 9" xfId="252"/>
    <cellStyle name="Encabez2 9 2" xfId="253"/>
    <cellStyle name="Encabez2 9 3" xfId="254"/>
    <cellStyle name="Encabezado 1" xfId="255"/>
    <cellStyle name="Encabezado 4" xfId="256"/>
    <cellStyle name="Encabezado 4 2" xfId="257"/>
    <cellStyle name="Encabezado 4 2 2" xfId="258"/>
    <cellStyle name="Ênfase1" xfId="259"/>
    <cellStyle name="Ênfase2" xfId="260"/>
    <cellStyle name="Ênfase3" xfId="261"/>
    <cellStyle name="Ênfase4" xfId="262"/>
    <cellStyle name="Ênfase5" xfId="263"/>
    <cellStyle name="Ênfase6" xfId="264"/>
    <cellStyle name="Énfasis1" xfId="265"/>
    <cellStyle name="Énfasis1 2" xfId="266"/>
    <cellStyle name="Énfasis1 2 2" xfId="267"/>
    <cellStyle name="Énfasis2" xfId="268"/>
    <cellStyle name="Énfasis2 2" xfId="269"/>
    <cellStyle name="Énfasis2 2 2" xfId="270"/>
    <cellStyle name="Énfasis3" xfId="271"/>
    <cellStyle name="Énfasis3 2" xfId="272"/>
    <cellStyle name="Énfasis3 2 2" xfId="273"/>
    <cellStyle name="Énfasis4" xfId="274"/>
    <cellStyle name="Énfasis4 2" xfId="275"/>
    <cellStyle name="Énfasis4 2 2" xfId="276"/>
    <cellStyle name="Énfasis5" xfId="277"/>
    <cellStyle name="Énfasis5 2" xfId="278"/>
    <cellStyle name="Énfasis5 2 2" xfId="279"/>
    <cellStyle name="Énfasis6" xfId="280"/>
    <cellStyle name="Énfasis6 2" xfId="281"/>
    <cellStyle name="Énfasis6 2 2" xfId="282"/>
    <cellStyle name="Entrada" xfId="283"/>
    <cellStyle name="Entrada 2" xfId="284"/>
    <cellStyle name="Entrada 2 2" xfId="285"/>
    <cellStyle name="Euro" xfId="286"/>
    <cellStyle name="Euro 10" xfId="287"/>
    <cellStyle name="Euro 11" xfId="288"/>
    <cellStyle name="Euro 12" xfId="289"/>
    <cellStyle name="Euro 13" xfId="290"/>
    <cellStyle name="Euro 14" xfId="291"/>
    <cellStyle name="Euro 15" xfId="292"/>
    <cellStyle name="Euro 16" xfId="293"/>
    <cellStyle name="Euro 17" xfId="294"/>
    <cellStyle name="Euro 18" xfId="295"/>
    <cellStyle name="Euro 19" xfId="296"/>
    <cellStyle name="Euro 2" xfId="297"/>
    <cellStyle name="Euro 2 2" xfId="298"/>
    <cellStyle name="Euro 2 3" xfId="299"/>
    <cellStyle name="Euro 20" xfId="300"/>
    <cellStyle name="Euro 21" xfId="301"/>
    <cellStyle name="Euro 22" xfId="302"/>
    <cellStyle name="Euro 23" xfId="303"/>
    <cellStyle name="Euro 24" xfId="304"/>
    <cellStyle name="Euro 25" xfId="305"/>
    <cellStyle name="Euro 26" xfId="306"/>
    <cellStyle name="Euro 27" xfId="307"/>
    <cellStyle name="Euro 28" xfId="308"/>
    <cellStyle name="Euro 29" xfId="309"/>
    <cellStyle name="Euro 3" xfId="310"/>
    <cellStyle name="Euro 3 2" xfId="311"/>
    <cellStyle name="Euro 3 3" xfId="312"/>
    <cellStyle name="Euro 3 4" xfId="313"/>
    <cellStyle name="Euro 30" xfId="314"/>
    <cellStyle name="Euro 31" xfId="315"/>
    <cellStyle name="Euro 32" xfId="316"/>
    <cellStyle name="Euro 33" xfId="317"/>
    <cellStyle name="Euro 33 2" xfId="318"/>
    <cellStyle name="Euro 34" xfId="319"/>
    <cellStyle name="Euro 35" xfId="320"/>
    <cellStyle name="Euro 4" xfId="321"/>
    <cellStyle name="Euro 4 2" xfId="322"/>
    <cellStyle name="Euro 4 3" xfId="323"/>
    <cellStyle name="Euro 5" xfId="324"/>
    <cellStyle name="Euro 5 2" xfId="325"/>
    <cellStyle name="Euro 5 3" xfId="326"/>
    <cellStyle name="Euro 6" xfId="327"/>
    <cellStyle name="Euro 6 2" xfId="328"/>
    <cellStyle name="Euro 6 3" xfId="329"/>
    <cellStyle name="Euro 7" xfId="330"/>
    <cellStyle name="Euro 7 2" xfId="331"/>
    <cellStyle name="Euro 8" xfId="332"/>
    <cellStyle name="Euro 8 2" xfId="333"/>
    <cellStyle name="Euro 9" xfId="334"/>
    <cellStyle name="Euro 9 2" xfId="335"/>
    <cellStyle name="F2" xfId="336"/>
    <cellStyle name="F3" xfId="337"/>
    <cellStyle name="F4" xfId="338"/>
    <cellStyle name="F5" xfId="339"/>
    <cellStyle name="F6" xfId="340"/>
    <cellStyle name="F7" xfId="341"/>
    <cellStyle name="F8" xfId="342"/>
    <cellStyle name="Fecha" xfId="343"/>
    <cellStyle name="Fijo" xfId="344"/>
    <cellStyle name="Fijo 10" xfId="345"/>
    <cellStyle name="Fijo 11" xfId="346"/>
    <cellStyle name="Fijo 12" xfId="347"/>
    <cellStyle name="Fijo 13" xfId="348"/>
    <cellStyle name="Fijo 14" xfId="349"/>
    <cellStyle name="Fijo 15" xfId="350"/>
    <cellStyle name="Fijo 16" xfId="351"/>
    <cellStyle name="Fijo 17" xfId="352"/>
    <cellStyle name="Fijo 18" xfId="353"/>
    <cellStyle name="Fijo 19" xfId="354"/>
    <cellStyle name="Fijo 2" xfId="355"/>
    <cellStyle name="Fijo 2 2" xfId="356"/>
    <cellStyle name="Fijo 2 3" xfId="357"/>
    <cellStyle name="Fijo 2 4" xfId="358"/>
    <cellStyle name="Fijo 20" xfId="359"/>
    <cellStyle name="Fijo 21" xfId="360"/>
    <cellStyle name="Fijo 22" xfId="361"/>
    <cellStyle name="Fijo 23" xfId="362"/>
    <cellStyle name="Fijo 24" xfId="363"/>
    <cellStyle name="Fijo 25" xfId="364"/>
    <cellStyle name="Fijo 26" xfId="365"/>
    <cellStyle name="Fijo 27" xfId="366"/>
    <cellStyle name="Fijo 3" xfId="367"/>
    <cellStyle name="Fijo 3 2" xfId="368"/>
    <cellStyle name="Fijo 3 3" xfId="369"/>
    <cellStyle name="Fijo 3 4" xfId="370"/>
    <cellStyle name="Fijo 4" xfId="371"/>
    <cellStyle name="Fijo 4 2" xfId="372"/>
    <cellStyle name="Fijo 4 3" xfId="373"/>
    <cellStyle name="Fijo 4 4" xfId="374"/>
    <cellStyle name="Fijo 5" xfId="375"/>
    <cellStyle name="Fijo 5 2" xfId="376"/>
    <cellStyle name="Fijo 5 3" xfId="377"/>
    <cellStyle name="Fijo 5 4" xfId="378"/>
    <cellStyle name="Fijo 6" xfId="379"/>
    <cellStyle name="Fijo 6 2" xfId="380"/>
    <cellStyle name="Fijo 6 3" xfId="381"/>
    <cellStyle name="Fijo 6 4" xfId="382"/>
    <cellStyle name="Fijo 7" xfId="383"/>
    <cellStyle name="Fijo 7 2" xfId="384"/>
    <cellStyle name="Fijo 7 3" xfId="385"/>
    <cellStyle name="Fijo 8" xfId="386"/>
    <cellStyle name="Fijo 8 2" xfId="387"/>
    <cellStyle name="Fijo 8 3" xfId="388"/>
    <cellStyle name="Fijo 9" xfId="389"/>
    <cellStyle name="Fijo 9 2" xfId="390"/>
    <cellStyle name="Fijo 9 3" xfId="391"/>
    <cellStyle name="Financiero" xfId="392"/>
    <cellStyle name="Financiero 10" xfId="393"/>
    <cellStyle name="Financiero 11" xfId="394"/>
    <cellStyle name="Financiero 12" xfId="395"/>
    <cellStyle name="Financiero 13" xfId="396"/>
    <cellStyle name="Financiero 14" xfId="397"/>
    <cellStyle name="Financiero 15" xfId="398"/>
    <cellStyle name="Financiero 16" xfId="399"/>
    <cellStyle name="Financiero 17" xfId="400"/>
    <cellStyle name="Financiero 18" xfId="401"/>
    <cellStyle name="Financiero 19" xfId="402"/>
    <cellStyle name="Financiero 2" xfId="403"/>
    <cellStyle name="Financiero 2 2" xfId="404"/>
    <cellStyle name="Financiero 2 3" xfId="405"/>
    <cellStyle name="Financiero 2 4" xfId="406"/>
    <cellStyle name="Financiero 20" xfId="407"/>
    <cellStyle name="Financiero 21" xfId="408"/>
    <cellStyle name="Financiero 22" xfId="409"/>
    <cellStyle name="Financiero 23" xfId="410"/>
    <cellStyle name="Financiero 24" xfId="411"/>
    <cellStyle name="Financiero 25" xfId="412"/>
    <cellStyle name="Financiero 26" xfId="413"/>
    <cellStyle name="Financiero 27" xfId="414"/>
    <cellStyle name="Financiero 3" xfId="415"/>
    <cellStyle name="Financiero 3 2" xfId="416"/>
    <cellStyle name="Financiero 3 3" xfId="417"/>
    <cellStyle name="Financiero 3 4" xfId="418"/>
    <cellStyle name="Financiero 4" xfId="419"/>
    <cellStyle name="Financiero 4 2" xfId="420"/>
    <cellStyle name="Financiero 4 3" xfId="421"/>
    <cellStyle name="Financiero 4 4" xfId="422"/>
    <cellStyle name="Financiero 5" xfId="423"/>
    <cellStyle name="Financiero 5 2" xfId="424"/>
    <cellStyle name="Financiero 5 3" xfId="425"/>
    <cellStyle name="Financiero 5 4" xfId="426"/>
    <cellStyle name="Financiero 6" xfId="427"/>
    <cellStyle name="Financiero 6 2" xfId="428"/>
    <cellStyle name="Financiero 6 3" xfId="429"/>
    <cellStyle name="Financiero 6 4" xfId="430"/>
    <cellStyle name="Financiero 7" xfId="431"/>
    <cellStyle name="Financiero 7 2" xfId="432"/>
    <cellStyle name="Financiero 7 3" xfId="433"/>
    <cellStyle name="Financiero 8" xfId="434"/>
    <cellStyle name="Financiero 8 2" xfId="435"/>
    <cellStyle name="Financiero 8 3" xfId="436"/>
    <cellStyle name="Financiero 9" xfId="437"/>
    <cellStyle name="Financiero 9 2" xfId="438"/>
    <cellStyle name="Financiero 9 3" xfId="439"/>
    <cellStyle name="Fixed" xfId="440"/>
    <cellStyle name="Followed Hyperlink" xfId="441"/>
    <cellStyle name="Heading" xfId="442"/>
    <cellStyle name="Heading1" xfId="443"/>
    <cellStyle name="Heading1 2" xfId="444"/>
    <cellStyle name="Heading1 3" xfId="445"/>
    <cellStyle name="Heading2" xfId="446"/>
    <cellStyle name="Hipervínculo 2" xfId="447"/>
    <cellStyle name="Hipervínculo 2 2" xfId="448"/>
    <cellStyle name="Hipervínculo 3" xfId="449"/>
    <cellStyle name="Hipervínculo 3 2" xfId="450"/>
    <cellStyle name="Hipervínculo 4" xfId="451"/>
    <cellStyle name="Incorrecto" xfId="452"/>
    <cellStyle name="Incorrecto 2" xfId="453"/>
    <cellStyle name="Incorrecto 2 2" xfId="454"/>
    <cellStyle name="Incorreto" xfId="455"/>
    <cellStyle name="Indefinido" xfId="456"/>
    <cellStyle name="Juan" xfId="457"/>
    <cellStyle name="Comma" xfId="458"/>
    <cellStyle name="Comma [0]" xfId="459"/>
    <cellStyle name="Millares [0] 10" xfId="460"/>
    <cellStyle name="Millares [0] 10 2" xfId="461"/>
    <cellStyle name="Millares [0] 10 2 2" xfId="462"/>
    <cellStyle name="Millares [0] 10 2 3" xfId="463"/>
    <cellStyle name="Millares [0] 10 3" xfId="464"/>
    <cellStyle name="Millares [0] 10 3 2" xfId="465"/>
    <cellStyle name="Millares [0] 11" xfId="466"/>
    <cellStyle name="Millares [0] 11 2" xfId="467"/>
    <cellStyle name="Millares [0] 12" xfId="468"/>
    <cellStyle name="Millares [0] 2" xfId="469"/>
    <cellStyle name="Millares [0] 2 2" xfId="470"/>
    <cellStyle name="Millares [0] 2 3" xfId="471"/>
    <cellStyle name="Millares [0] 2 3 2" xfId="472"/>
    <cellStyle name="Millares [0] 2 3 2 2" xfId="473"/>
    <cellStyle name="Millares [0] 2 3 2 3" xfId="474"/>
    <cellStyle name="Millares [0] 2 3 3" xfId="475"/>
    <cellStyle name="Millares [0] 2 3 3 2" xfId="476"/>
    <cellStyle name="Millares [0] 2 4" xfId="477"/>
    <cellStyle name="Millares [0] 2 4 2" xfId="478"/>
    <cellStyle name="Millares [0] 2 4 2 2" xfId="479"/>
    <cellStyle name="Millares [0] 2 4 2 3" xfId="480"/>
    <cellStyle name="Millares [0] 2 4 3" xfId="481"/>
    <cellStyle name="Millares [0] 2 4 3 2" xfId="482"/>
    <cellStyle name="Millares [0] 2 5" xfId="483"/>
    <cellStyle name="Millares [0] 3" xfId="484"/>
    <cellStyle name="Millares [0] 3 2" xfId="485"/>
    <cellStyle name="Millares [0] 3 2 2" xfId="486"/>
    <cellStyle name="Millares [0] 3 2 2 2" xfId="487"/>
    <cellStyle name="Millares [0] 3 2 2 3" xfId="488"/>
    <cellStyle name="Millares [0] 3 2 3" xfId="489"/>
    <cellStyle name="Millares [0] 3 2 3 2" xfId="490"/>
    <cellStyle name="Millares [0] 3 2 4" xfId="491"/>
    <cellStyle name="Millares [0] 3 3" xfId="492"/>
    <cellStyle name="Millares [0] 3 4" xfId="493"/>
    <cellStyle name="Millares [0] 3 4 2" xfId="494"/>
    <cellStyle name="Millares [0] 3 4 2 2" xfId="495"/>
    <cellStyle name="Millares [0] 3 4 2 3" xfId="496"/>
    <cellStyle name="Millares [0] 3 4 3" xfId="497"/>
    <cellStyle name="Millares [0] 3 4 3 2" xfId="498"/>
    <cellStyle name="Millares [0] 4 2" xfId="499"/>
    <cellStyle name="Millares [0] 5" xfId="500"/>
    <cellStyle name="Millares [0] 5 2" xfId="501"/>
    <cellStyle name="Millares [0] 6 2" xfId="502"/>
    <cellStyle name="Millares [0] 7" xfId="503"/>
    <cellStyle name="Millares [0] 7 2" xfId="504"/>
    <cellStyle name="Millares [0] 7 3" xfId="505"/>
    <cellStyle name="Millares [0] 7 3 2" xfId="506"/>
    <cellStyle name="Millares [0] 7 3 3" xfId="507"/>
    <cellStyle name="Millares [0] 7 4" xfId="508"/>
    <cellStyle name="Millares [0] 7 4 2" xfId="509"/>
    <cellStyle name="Millares [0] 8" xfId="510"/>
    <cellStyle name="Millares [0] 8 2" xfId="511"/>
    <cellStyle name="Millares [0] 8 2 2" xfId="512"/>
    <cellStyle name="Millares [0] 8 2 2 2" xfId="513"/>
    <cellStyle name="Millares [0] 8 2 2 3" xfId="514"/>
    <cellStyle name="Millares [0] 8 2 3" xfId="515"/>
    <cellStyle name="Millares [0] 8 2 3 2" xfId="516"/>
    <cellStyle name="Millares [0] 8 3" xfId="517"/>
    <cellStyle name="Millares [0] 8 3 2" xfId="518"/>
    <cellStyle name="Millares [0] 8 3 3" xfId="519"/>
    <cellStyle name="Millares [0] 8 4" xfId="520"/>
    <cellStyle name="Millares [0] 8 4 2" xfId="521"/>
    <cellStyle name="Millares [0] 9" xfId="522"/>
    <cellStyle name="Millares [0] 9 2" xfId="523"/>
    <cellStyle name="Millares [0] 9 3" xfId="524"/>
    <cellStyle name="Millares 10" xfId="525"/>
    <cellStyle name="Millares 10 2" xfId="526"/>
    <cellStyle name="Millares 10 2 2" xfId="527"/>
    <cellStyle name="Millares 10 3" xfId="528"/>
    <cellStyle name="Millares 10 3 2" xfId="529"/>
    <cellStyle name="Millares 10 3 3" xfId="530"/>
    <cellStyle name="Millares 10 4" xfId="531"/>
    <cellStyle name="Millares 10 4 2" xfId="532"/>
    <cellStyle name="Millares 10 5" xfId="533"/>
    <cellStyle name="Millares 11" xfId="534"/>
    <cellStyle name="Millares 11 2" xfId="535"/>
    <cellStyle name="Millares 11 2 2" xfId="536"/>
    <cellStyle name="Millares 11 3" xfId="537"/>
    <cellStyle name="Millares 11 3 2" xfId="538"/>
    <cellStyle name="Millares 11 3 3" xfId="539"/>
    <cellStyle name="Millares 11 4" xfId="540"/>
    <cellStyle name="Millares 11 4 2" xfId="541"/>
    <cellStyle name="Millares 11 5" xfId="542"/>
    <cellStyle name="Millares 12" xfId="543"/>
    <cellStyle name="Millares 12 2" xfId="544"/>
    <cellStyle name="Millares 12 3" xfId="545"/>
    <cellStyle name="Millares 12 3 2" xfId="546"/>
    <cellStyle name="Millares 12 3 3" xfId="547"/>
    <cellStyle name="Millares 12 4" xfId="548"/>
    <cellStyle name="Millares 12 4 2" xfId="549"/>
    <cellStyle name="Millares 12 5" xfId="550"/>
    <cellStyle name="Millares 13" xfId="551"/>
    <cellStyle name="Millares 13 2" xfId="552"/>
    <cellStyle name="Millares 13 3" xfId="553"/>
    <cellStyle name="Millares 13 3 2" xfId="554"/>
    <cellStyle name="Millares 13 3 3" xfId="555"/>
    <cellStyle name="Millares 13 4" xfId="556"/>
    <cellStyle name="Millares 13 4 2" xfId="557"/>
    <cellStyle name="Millares 13 5" xfId="558"/>
    <cellStyle name="Millares 14" xfId="559"/>
    <cellStyle name="Millares 14 2" xfId="560"/>
    <cellStyle name="Millares 14 3" xfId="561"/>
    <cellStyle name="Millares 14 3 2" xfId="562"/>
    <cellStyle name="Millares 14 3 3" xfId="563"/>
    <cellStyle name="Millares 14 4" xfId="564"/>
    <cellStyle name="Millares 14 4 2" xfId="565"/>
    <cellStyle name="Millares 14 5" xfId="566"/>
    <cellStyle name="Millares 15" xfId="567"/>
    <cellStyle name="Millares 15 2" xfId="568"/>
    <cellStyle name="Millares 16" xfId="569"/>
    <cellStyle name="Millares 16 2" xfId="570"/>
    <cellStyle name="Millares 17" xfId="571"/>
    <cellStyle name="Millares 17 2" xfId="572"/>
    <cellStyle name="Millares 18" xfId="573"/>
    <cellStyle name="Millares 18 2" xfId="574"/>
    <cellStyle name="Millares 18 2 2" xfId="575"/>
    <cellStyle name="Millares 18 2 3" xfId="576"/>
    <cellStyle name="Millares 18 3" xfId="577"/>
    <cellStyle name="Millares 18 3 2" xfId="578"/>
    <cellStyle name="Millares 18 4" xfId="579"/>
    <cellStyle name="Millares 19" xfId="580"/>
    <cellStyle name="Millares 19 2" xfId="581"/>
    <cellStyle name="Millares 2" xfId="582"/>
    <cellStyle name="Millares 2 2" xfId="583"/>
    <cellStyle name="Millares 2 2 2" xfId="584"/>
    <cellStyle name="Millares 2 2 3" xfId="585"/>
    <cellStyle name="Millares 2 2 3 2" xfId="586"/>
    <cellStyle name="Millares 2 2 3 3" xfId="587"/>
    <cellStyle name="Millares 2 2 4" xfId="588"/>
    <cellStyle name="Millares 2 2 4 2" xfId="589"/>
    <cellStyle name="Millares 2 3" xfId="590"/>
    <cellStyle name="Millares 2 3 2" xfId="591"/>
    <cellStyle name="Millares 2 3 2 2" xfId="592"/>
    <cellStyle name="Millares 2 3 2 3" xfId="593"/>
    <cellStyle name="Millares 2 3 3" xfId="594"/>
    <cellStyle name="Millares 2 3 3 2" xfId="595"/>
    <cellStyle name="Millares 2 3 4" xfId="596"/>
    <cellStyle name="Millares 2 4" xfId="597"/>
    <cellStyle name="Millares 2 4 2" xfId="598"/>
    <cellStyle name="Millares 2 4 2 2" xfId="599"/>
    <cellStyle name="Millares 2 4 2 3" xfId="600"/>
    <cellStyle name="Millares 2 4 3" xfId="601"/>
    <cellStyle name="Millares 2 4 3 2" xfId="602"/>
    <cellStyle name="Millares 2 5" xfId="603"/>
    <cellStyle name="Millares 2 5 2" xfId="604"/>
    <cellStyle name="Millares 2 5 3" xfId="605"/>
    <cellStyle name="Millares 2 6" xfId="606"/>
    <cellStyle name="Millares 2 6 2" xfId="607"/>
    <cellStyle name="Millares 2 7" xfId="608"/>
    <cellStyle name="Millares 20" xfId="609"/>
    <cellStyle name="Millares 20 2" xfId="610"/>
    <cellStyle name="Millares 21" xfId="611"/>
    <cellStyle name="Millares 21 2" xfId="612"/>
    <cellStyle name="Millares 22" xfId="613"/>
    <cellStyle name="Millares 22 2" xfId="614"/>
    <cellStyle name="Millares 23" xfId="615"/>
    <cellStyle name="Millares 23 2" xfId="616"/>
    <cellStyle name="Millares 24" xfId="617"/>
    <cellStyle name="Millares 24 2" xfId="618"/>
    <cellStyle name="Millares 25" xfId="619"/>
    <cellStyle name="Millares 25 2" xfId="620"/>
    <cellStyle name="Millares 26" xfId="621"/>
    <cellStyle name="Millares 26 2" xfId="622"/>
    <cellStyle name="Millares 27" xfId="623"/>
    <cellStyle name="Millares 27 2" xfId="624"/>
    <cellStyle name="Millares 28" xfId="625"/>
    <cellStyle name="Millares 28 2" xfId="626"/>
    <cellStyle name="Millares 28 2 2" xfId="627"/>
    <cellStyle name="Millares 28 2 3" xfId="628"/>
    <cellStyle name="Millares 28 3" xfId="629"/>
    <cellStyle name="Millares 28 3 2" xfId="630"/>
    <cellStyle name="Millares 28 4" xfId="631"/>
    <cellStyle name="Millares 29" xfId="632"/>
    <cellStyle name="Millares 29 2" xfId="633"/>
    <cellStyle name="Millares 29 2 2" xfId="634"/>
    <cellStyle name="Millares 29 2 3" xfId="635"/>
    <cellStyle name="Millares 29 3" xfId="636"/>
    <cellStyle name="Millares 29 3 2" xfId="637"/>
    <cellStyle name="Millares 29 4" xfId="638"/>
    <cellStyle name="Millares 3" xfId="639"/>
    <cellStyle name="Millares 3 10" xfId="640"/>
    <cellStyle name="Millares 3 2" xfId="641"/>
    <cellStyle name="Millares 3 2 2" xfId="642"/>
    <cellStyle name="Millares 3 2 2 2" xfId="643"/>
    <cellStyle name="Millares 3 2 2 2 2" xfId="644"/>
    <cellStyle name="Millares 3 2 2 3" xfId="645"/>
    <cellStyle name="Millares 3 2 2 4" xfId="646"/>
    <cellStyle name="Millares 3 2 2 4 2" xfId="647"/>
    <cellStyle name="Millares 3 2 2 4 3" xfId="648"/>
    <cellStyle name="Millares 3 2 2 5" xfId="649"/>
    <cellStyle name="Millares 3 2 2 6" xfId="650"/>
    <cellStyle name="Millares 3 2 2 7" xfId="651"/>
    <cellStyle name="Millares 3 2 2 8" xfId="652"/>
    <cellStyle name="Millares 3 2 3" xfId="653"/>
    <cellStyle name="Millares 3 2 3 2" xfId="654"/>
    <cellStyle name="Millares 3 2 4" xfId="655"/>
    <cellStyle name="Millares 3 2 5" xfId="656"/>
    <cellStyle name="Millares 3 3" xfId="657"/>
    <cellStyle name="Millares 3 3 2" xfId="658"/>
    <cellStyle name="Millares 3 3 2 2" xfId="659"/>
    <cellStyle name="Millares 3 3 2 3" xfId="660"/>
    <cellStyle name="Millares 3 3 2 4" xfId="661"/>
    <cellStyle name="Millares 3 3 3" xfId="662"/>
    <cellStyle name="Millares 3 3 3 2" xfId="663"/>
    <cellStyle name="Millares 3 3 3 3" xfId="664"/>
    <cellStyle name="Millares 3 3 4" xfId="665"/>
    <cellStyle name="Millares 3 3 4 2" xfId="666"/>
    <cellStyle name="Millares 3 3 4 3" xfId="667"/>
    <cellStyle name="Millares 3 3 5" xfId="668"/>
    <cellStyle name="Millares 3 3 6" xfId="669"/>
    <cellStyle name="Millares 3 3 7" xfId="670"/>
    <cellStyle name="Millares 3 3 8" xfId="671"/>
    <cellStyle name="Millares 3 4" xfId="672"/>
    <cellStyle name="Millares 3 5" xfId="673"/>
    <cellStyle name="Millares 3 5 2" xfId="674"/>
    <cellStyle name="Millares 3 6" xfId="675"/>
    <cellStyle name="Millares 3 6 2" xfId="676"/>
    <cellStyle name="Millares 3 6 3" xfId="677"/>
    <cellStyle name="Millares 3 6 3 2" xfId="678"/>
    <cellStyle name="Millares 3 6 3 3" xfId="679"/>
    <cellStyle name="Millares 3 6 4" xfId="680"/>
    <cellStyle name="Millares 3 6 5" xfId="681"/>
    <cellStyle name="Millares 3 6 6" xfId="682"/>
    <cellStyle name="Millares 3 7" xfId="683"/>
    <cellStyle name="Millares 3 8" xfId="684"/>
    <cellStyle name="Millares 3 9" xfId="685"/>
    <cellStyle name="Millares 30" xfId="686"/>
    <cellStyle name="Millares 30 2" xfId="687"/>
    <cellStyle name="Millares 30 2 2" xfId="688"/>
    <cellStyle name="Millares 30 2 3" xfId="689"/>
    <cellStyle name="Millares 30 3" xfId="690"/>
    <cellStyle name="Millares 30 3 2" xfId="691"/>
    <cellStyle name="Millares 30 4" xfId="692"/>
    <cellStyle name="Millares 31" xfId="693"/>
    <cellStyle name="Millares 31 2" xfId="694"/>
    <cellStyle name="Millares 31 2 2" xfId="695"/>
    <cellStyle name="Millares 31 2 3" xfId="696"/>
    <cellStyle name="Millares 31 3" xfId="697"/>
    <cellStyle name="Millares 31 3 2" xfId="698"/>
    <cellStyle name="Millares 32" xfId="699"/>
    <cellStyle name="Millares 32 2" xfId="700"/>
    <cellStyle name="Millares 32 2 2" xfId="701"/>
    <cellStyle name="Millares 32 2 3" xfId="702"/>
    <cellStyle name="Millares 32 3" xfId="703"/>
    <cellStyle name="Millares 32 3 2" xfId="704"/>
    <cellStyle name="Millares 33" xfId="705"/>
    <cellStyle name="Millares 33 2" xfId="706"/>
    <cellStyle name="Millares 33 2 2" xfId="707"/>
    <cellStyle name="Millares 33 2 3" xfId="708"/>
    <cellStyle name="Millares 33 3" xfId="709"/>
    <cellStyle name="Millares 33 3 2" xfId="710"/>
    <cellStyle name="Millares 34" xfId="711"/>
    <cellStyle name="Millares 34 2" xfId="712"/>
    <cellStyle name="Millares 34 2 2" xfId="713"/>
    <cellStyle name="Millares 34 2 3" xfId="714"/>
    <cellStyle name="Millares 34 3" xfId="715"/>
    <cellStyle name="Millares 34 3 2" xfId="716"/>
    <cellStyle name="Millares 35" xfId="717"/>
    <cellStyle name="Millares 35 2" xfId="718"/>
    <cellStyle name="Millares 35 2 2" xfId="719"/>
    <cellStyle name="Millares 35 2 3" xfId="720"/>
    <cellStyle name="Millares 35 3" xfId="721"/>
    <cellStyle name="Millares 35 3 2" xfId="722"/>
    <cellStyle name="Millares 36" xfId="723"/>
    <cellStyle name="Millares 36 2" xfId="724"/>
    <cellStyle name="Millares 36 2 2" xfId="725"/>
    <cellStyle name="Millares 36 2 3" xfId="726"/>
    <cellStyle name="Millares 36 3" xfId="727"/>
    <cellStyle name="Millares 36 3 2" xfId="728"/>
    <cellStyle name="Millares 37" xfId="729"/>
    <cellStyle name="Millares 37 2" xfId="730"/>
    <cellStyle name="Millares 37 2 2" xfId="731"/>
    <cellStyle name="Millares 37 2 3" xfId="732"/>
    <cellStyle name="Millares 37 3" xfId="733"/>
    <cellStyle name="Millares 37 3 2" xfId="734"/>
    <cellStyle name="Millares 38" xfId="735"/>
    <cellStyle name="Millares 38 2" xfId="736"/>
    <cellStyle name="Millares 38 2 2" xfId="737"/>
    <cellStyle name="Millares 38 2 3" xfId="738"/>
    <cellStyle name="Millares 38 3" xfId="739"/>
    <cellStyle name="Millares 38 3 2" xfId="740"/>
    <cellStyle name="Millares 39" xfId="741"/>
    <cellStyle name="Millares 39 2" xfId="742"/>
    <cellStyle name="Millares 39 2 2" xfId="743"/>
    <cellStyle name="Millares 39 2 3" xfId="744"/>
    <cellStyle name="Millares 39 3" xfId="745"/>
    <cellStyle name="Millares 39 3 2" xfId="746"/>
    <cellStyle name="Millares 4" xfId="747"/>
    <cellStyle name="Millares 4 2" xfId="748"/>
    <cellStyle name="Millares 4 2 2" xfId="749"/>
    <cellStyle name="Millares 4 2 2 2" xfId="750"/>
    <cellStyle name="Millares 4 2 3" xfId="751"/>
    <cellStyle name="Millares 4 2 3 2" xfId="752"/>
    <cellStyle name="Millares 4 2 3 2 2" xfId="753"/>
    <cellStyle name="Millares 4 2 3 3" xfId="754"/>
    <cellStyle name="Millares 4 2 3 3 2" xfId="755"/>
    <cellStyle name="Millares 4 2 3 3 3" xfId="756"/>
    <cellStyle name="Millares 4 2 4" xfId="757"/>
    <cellStyle name="Millares 4 2 4 2" xfId="758"/>
    <cellStyle name="Millares 4 2 4 3" xfId="759"/>
    <cellStyle name="Millares 4 2 5" xfId="760"/>
    <cellStyle name="Millares 4 3" xfId="761"/>
    <cellStyle name="Millares 4 3 2" xfId="762"/>
    <cellStyle name="Millares 4 3 2 2" xfId="763"/>
    <cellStyle name="Millares 4 3 2 3" xfId="764"/>
    <cellStyle name="Millares 4 3 3" xfId="765"/>
    <cellStyle name="Millares 4 3 3 2" xfId="766"/>
    <cellStyle name="Millares 4 3 4" xfId="767"/>
    <cellStyle name="Millares 4 4" xfId="768"/>
    <cellStyle name="Millares 4 4 2" xfId="769"/>
    <cellStyle name="Millares 4 5" xfId="770"/>
    <cellStyle name="Millares 4 5 2" xfId="771"/>
    <cellStyle name="Millares 4 5 2 2" xfId="772"/>
    <cellStyle name="Millares 4 5 2 3" xfId="773"/>
    <cellStyle name="Millares 4 5 3" xfId="774"/>
    <cellStyle name="Millares 4 5 3 2" xfId="775"/>
    <cellStyle name="Millares 40" xfId="776"/>
    <cellStyle name="Millares 40 2" xfId="777"/>
    <cellStyle name="Millares 40 2 2" xfId="778"/>
    <cellStyle name="Millares 40 2 3" xfId="779"/>
    <cellStyle name="Millares 40 3" xfId="780"/>
    <cellStyle name="Millares 40 3 2" xfId="781"/>
    <cellStyle name="Millares 41" xfId="782"/>
    <cellStyle name="Millares 41 2" xfId="783"/>
    <cellStyle name="Millares 41 2 2" xfId="784"/>
    <cellStyle name="Millares 41 2 3" xfId="785"/>
    <cellStyle name="Millares 41 3" xfId="786"/>
    <cellStyle name="Millares 41 3 2" xfId="787"/>
    <cellStyle name="Millares 42" xfId="788"/>
    <cellStyle name="Millares 42 2" xfId="789"/>
    <cellStyle name="Millares 42 2 2" xfId="790"/>
    <cellStyle name="Millares 42 2 3" xfId="791"/>
    <cellStyle name="Millares 42 3" xfId="792"/>
    <cellStyle name="Millares 42 3 2" xfId="793"/>
    <cellStyle name="Millares 43" xfId="794"/>
    <cellStyle name="Millares 43 2" xfId="795"/>
    <cellStyle name="Millares 43 2 2" xfId="796"/>
    <cellStyle name="Millares 43 2 3" xfId="797"/>
    <cellStyle name="Millares 43 3" xfId="798"/>
    <cellStyle name="Millares 43 3 2" xfId="799"/>
    <cellStyle name="Millares 44" xfId="800"/>
    <cellStyle name="Millares 44 2" xfId="801"/>
    <cellStyle name="Millares 44 2 2" xfId="802"/>
    <cellStyle name="Millares 44 2 3" xfId="803"/>
    <cellStyle name="Millares 44 3" xfId="804"/>
    <cellStyle name="Millares 44 3 2" xfId="805"/>
    <cellStyle name="Millares 45" xfId="806"/>
    <cellStyle name="Millares 45 2" xfId="807"/>
    <cellStyle name="Millares 45 2 2" xfId="808"/>
    <cellStyle name="Millares 45 2 3" xfId="809"/>
    <cellStyle name="Millares 45 3" xfId="810"/>
    <cellStyle name="Millares 45 3 2" xfId="811"/>
    <cellStyle name="Millares 46" xfId="812"/>
    <cellStyle name="Millares 46 2" xfId="813"/>
    <cellStyle name="Millares 46 2 2" xfId="814"/>
    <cellStyle name="Millares 46 2 3" xfId="815"/>
    <cellStyle name="Millares 46 3" xfId="816"/>
    <cellStyle name="Millares 46 3 2" xfId="817"/>
    <cellStyle name="Millares 47" xfId="818"/>
    <cellStyle name="Millares 47 2" xfId="819"/>
    <cellStyle name="Millares 47 2 2" xfId="820"/>
    <cellStyle name="Millares 47 2 3" xfId="821"/>
    <cellStyle name="Millares 47 3" xfId="822"/>
    <cellStyle name="Millares 47 3 2" xfId="823"/>
    <cellStyle name="Millares 48" xfId="824"/>
    <cellStyle name="Millares 48 2" xfId="825"/>
    <cellStyle name="Millares 48 2 2" xfId="826"/>
    <cellStyle name="Millares 48 2 3" xfId="827"/>
    <cellStyle name="Millares 48 3" xfId="828"/>
    <cellStyle name="Millares 48 3 2" xfId="829"/>
    <cellStyle name="Millares 49" xfId="830"/>
    <cellStyle name="Millares 49 2" xfId="831"/>
    <cellStyle name="Millares 49 2 2" xfId="832"/>
    <cellStyle name="Millares 49 2 3" xfId="833"/>
    <cellStyle name="Millares 49 3" xfId="834"/>
    <cellStyle name="Millares 49 3 2" xfId="835"/>
    <cellStyle name="Millares 5" xfId="836"/>
    <cellStyle name="Millares 5 2" xfId="837"/>
    <cellStyle name="Millares 5 2 2" xfId="838"/>
    <cellStyle name="Millares 5 3" xfId="839"/>
    <cellStyle name="Millares 5 3 2" xfId="840"/>
    <cellStyle name="Millares 5 3 2 2" xfId="841"/>
    <cellStyle name="Millares 5 3 2 3" xfId="842"/>
    <cellStyle name="Millares 5 3 3" xfId="843"/>
    <cellStyle name="Millares 5 3 3 2" xfId="844"/>
    <cellStyle name="Millares 5 3 4" xfId="845"/>
    <cellStyle name="Millares 5 4" xfId="846"/>
    <cellStyle name="Millares 5 4 2" xfId="847"/>
    <cellStyle name="Millares 5 5" xfId="848"/>
    <cellStyle name="Millares 5 5 2" xfId="849"/>
    <cellStyle name="Millares 5 5 2 2" xfId="850"/>
    <cellStyle name="Millares 5 5 2 3" xfId="851"/>
    <cellStyle name="Millares 5 5 3" xfId="852"/>
    <cellStyle name="Millares 5 5 3 2" xfId="853"/>
    <cellStyle name="Millares 50" xfId="854"/>
    <cellStyle name="Millares 50 2" xfId="855"/>
    <cellStyle name="Millares 50 2 2" xfId="856"/>
    <cellStyle name="Millares 50 2 3" xfId="857"/>
    <cellStyle name="Millares 50 3" xfId="858"/>
    <cellStyle name="Millares 50 3 2" xfId="859"/>
    <cellStyle name="Millares 51" xfId="860"/>
    <cellStyle name="Millares 51 2" xfId="861"/>
    <cellStyle name="Millares 51 2 2" xfId="862"/>
    <cellStyle name="Millares 51 2 3" xfId="863"/>
    <cellStyle name="Millares 51 3" xfId="864"/>
    <cellStyle name="Millares 51 3 2" xfId="865"/>
    <cellStyle name="Millares 52" xfId="866"/>
    <cellStyle name="Millares 52 2" xfId="867"/>
    <cellStyle name="Millares 52 2 2" xfId="868"/>
    <cellStyle name="Millares 52 2 3" xfId="869"/>
    <cellStyle name="Millares 52 3" xfId="870"/>
    <cellStyle name="Millares 52 3 2" xfId="871"/>
    <cellStyle name="Millares 53" xfId="872"/>
    <cellStyle name="Millares 53 2" xfId="873"/>
    <cellStyle name="Millares 53 2 2" xfId="874"/>
    <cellStyle name="Millares 53 2 3" xfId="875"/>
    <cellStyle name="Millares 53 3" xfId="876"/>
    <cellStyle name="Millares 53 3 2" xfId="877"/>
    <cellStyle name="Millares 54" xfId="878"/>
    <cellStyle name="Millares 54 2" xfId="879"/>
    <cellStyle name="Millares 54 2 2" xfId="880"/>
    <cellStyle name="Millares 54 2 3" xfId="881"/>
    <cellStyle name="Millares 54 3" xfId="882"/>
    <cellStyle name="Millares 54 3 2" xfId="883"/>
    <cellStyle name="Millares 55" xfId="884"/>
    <cellStyle name="Millares 55 2" xfId="885"/>
    <cellStyle name="Millares 55 2 2" xfId="886"/>
    <cellStyle name="Millares 55 2 3" xfId="887"/>
    <cellStyle name="Millares 55 3" xfId="888"/>
    <cellStyle name="Millares 55 3 2" xfId="889"/>
    <cellStyle name="Millares 56" xfId="890"/>
    <cellStyle name="Millares 56 2" xfId="891"/>
    <cellStyle name="Millares 56 2 2" xfId="892"/>
    <cellStyle name="Millares 56 2 3" xfId="893"/>
    <cellStyle name="Millares 56 3" xfId="894"/>
    <cellStyle name="Millares 56 3 2" xfId="895"/>
    <cellStyle name="Millares 57" xfId="896"/>
    <cellStyle name="Millares 57 2" xfId="897"/>
    <cellStyle name="Millares 57 2 2" xfId="898"/>
    <cellStyle name="Millares 57 2 3" xfId="899"/>
    <cellStyle name="Millares 57 3" xfId="900"/>
    <cellStyle name="Millares 57 3 2" xfId="901"/>
    <cellStyle name="Millares 58" xfId="902"/>
    <cellStyle name="Millares 58 2" xfId="903"/>
    <cellStyle name="Millares 58 2 2" xfId="904"/>
    <cellStyle name="Millares 58 2 3" xfId="905"/>
    <cellStyle name="Millares 58 3" xfId="906"/>
    <cellStyle name="Millares 58 3 2" xfId="907"/>
    <cellStyle name="Millares 59" xfId="908"/>
    <cellStyle name="Millares 59 2" xfId="909"/>
    <cellStyle name="Millares 59 2 2" xfId="910"/>
    <cellStyle name="Millares 59 2 3" xfId="911"/>
    <cellStyle name="Millares 59 3" xfId="912"/>
    <cellStyle name="Millares 59 3 2" xfId="913"/>
    <cellStyle name="Millares 6" xfId="914"/>
    <cellStyle name="Millares 6 2" xfId="915"/>
    <cellStyle name="Millares 6 2 2" xfId="916"/>
    <cellStyle name="Millares 6 3" xfId="917"/>
    <cellStyle name="Millares 6 3 2" xfId="918"/>
    <cellStyle name="Millares 6 3 2 2" xfId="919"/>
    <cellStyle name="Millares 6 3 2 3" xfId="920"/>
    <cellStyle name="Millares 6 3 3" xfId="921"/>
    <cellStyle name="Millares 6 3 3 2" xfId="922"/>
    <cellStyle name="Millares 6 3 4" xfId="923"/>
    <cellStyle name="Millares 6 4" xfId="924"/>
    <cellStyle name="Millares 6 4 2" xfId="925"/>
    <cellStyle name="Millares 6 5" xfId="926"/>
    <cellStyle name="Millares 6 5 2" xfId="927"/>
    <cellStyle name="Millares 6 5 2 2" xfId="928"/>
    <cellStyle name="Millares 6 5 2 3" xfId="929"/>
    <cellStyle name="Millares 6 5 3" xfId="930"/>
    <cellStyle name="Millares 6 5 3 2" xfId="931"/>
    <cellStyle name="Millares 60" xfId="932"/>
    <cellStyle name="Millares 60 2" xfId="933"/>
    <cellStyle name="Millares 60 2 2" xfId="934"/>
    <cellStyle name="Millares 60 2 3" xfId="935"/>
    <cellStyle name="Millares 60 3" xfId="936"/>
    <cellStyle name="Millares 60 3 2" xfId="937"/>
    <cellStyle name="Millares 61" xfId="938"/>
    <cellStyle name="Millares 61 2" xfId="939"/>
    <cellStyle name="Millares 61 2 2" xfId="940"/>
    <cellStyle name="Millares 61 2 3" xfId="941"/>
    <cellStyle name="Millares 61 3" xfId="942"/>
    <cellStyle name="Millares 61 3 2" xfId="943"/>
    <cellStyle name="Millares 62" xfId="944"/>
    <cellStyle name="Millares 62 2" xfId="945"/>
    <cellStyle name="Millares 62 2 2" xfId="946"/>
    <cellStyle name="Millares 62 2 3" xfId="947"/>
    <cellStyle name="Millares 62 3" xfId="948"/>
    <cellStyle name="Millares 62 3 2" xfId="949"/>
    <cellStyle name="Millares 63" xfId="950"/>
    <cellStyle name="Millares 63 2" xfId="951"/>
    <cellStyle name="Millares 63 2 2" xfId="952"/>
    <cellStyle name="Millares 63 2 3" xfId="953"/>
    <cellStyle name="Millares 63 3" xfId="954"/>
    <cellStyle name="Millares 63 3 2" xfId="955"/>
    <cellStyle name="Millares 64" xfId="956"/>
    <cellStyle name="Millares 64 2" xfId="957"/>
    <cellStyle name="Millares 64 2 2" xfId="958"/>
    <cellStyle name="Millares 64 2 3" xfId="959"/>
    <cellStyle name="Millares 64 3" xfId="960"/>
    <cellStyle name="Millares 64 3 2" xfId="961"/>
    <cellStyle name="Millares 65" xfId="962"/>
    <cellStyle name="Millares 65 2" xfId="963"/>
    <cellStyle name="Millares 65 2 2" xfId="964"/>
    <cellStyle name="Millares 65 2 3" xfId="965"/>
    <cellStyle name="Millares 65 3" xfId="966"/>
    <cellStyle name="Millares 65 3 2" xfId="967"/>
    <cellStyle name="Millares 66" xfId="968"/>
    <cellStyle name="Millares 66 2" xfId="969"/>
    <cellStyle name="Millares 66 2 2" xfId="970"/>
    <cellStyle name="Millares 66 2 3" xfId="971"/>
    <cellStyle name="Millares 66 3" xfId="972"/>
    <cellStyle name="Millares 66 3 2" xfId="973"/>
    <cellStyle name="Millares 67" xfId="974"/>
    <cellStyle name="Millares 67 2" xfId="975"/>
    <cellStyle name="Millares 67 2 2" xfId="976"/>
    <cellStyle name="Millares 67 2 3" xfId="977"/>
    <cellStyle name="Millares 67 3" xfId="978"/>
    <cellStyle name="Millares 67 3 2" xfId="979"/>
    <cellStyle name="Millares 68" xfId="980"/>
    <cellStyle name="Millares 68 2" xfId="981"/>
    <cellStyle name="Millares 68 3" xfId="982"/>
    <cellStyle name="Millares 69" xfId="983"/>
    <cellStyle name="Millares 69 2" xfId="984"/>
    <cellStyle name="Millares 7" xfId="985"/>
    <cellStyle name="Millares 7 2" xfId="986"/>
    <cellStyle name="Millares 7 2 2" xfId="987"/>
    <cellStyle name="Millares 7 2 2 2" xfId="988"/>
    <cellStyle name="Millares 7 2 2 3" xfId="989"/>
    <cellStyle name="Millares 7 2 2 4" xfId="990"/>
    <cellStyle name="Millares 7 2 3" xfId="991"/>
    <cellStyle name="Millares 7 2 3 2" xfId="992"/>
    <cellStyle name="Millares 7 2 3 3" xfId="993"/>
    <cellStyle name="Millares 7 2 4" xfId="994"/>
    <cellStyle name="Millares 7 3" xfId="995"/>
    <cellStyle name="Millares 7 3 2" xfId="996"/>
    <cellStyle name="Millares 7 4" xfId="997"/>
    <cellStyle name="Millares 7 4 2" xfId="998"/>
    <cellStyle name="Millares 7 4 3" xfId="999"/>
    <cellStyle name="Millares 7 4 4" xfId="1000"/>
    <cellStyle name="Millares 7 5" xfId="1001"/>
    <cellStyle name="Millares 7 5 2" xfId="1002"/>
    <cellStyle name="Millares 7 5 3" xfId="1003"/>
    <cellStyle name="Millares 7 6" xfId="1004"/>
    <cellStyle name="Millares 7 7" xfId="1005"/>
    <cellStyle name="Millares 70" xfId="1006"/>
    <cellStyle name="Millares 70 2" xfId="1007"/>
    <cellStyle name="Millares 71" xfId="1008"/>
    <cellStyle name="Millares 71 2" xfId="1009"/>
    <cellStyle name="Millares 72" xfId="1010"/>
    <cellStyle name="Millares 72 2" xfId="1011"/>
    <cellStyle name="Millares 73" xfId="1012"/>
    <cellStyle name="Millares 74" xfId="1013"/>
    <cellStyle name="Millares 75" xfId="1014"/>
    <cellStyle name="Millares 76" xfId="1015"/>
    <cellStyle name="Millares 77" xfId="1016"/>
    <cellStyle name="Millares 8" xfId="1017"/>
    <cellStyle name="Millares 8 2" xfId="1018"/>
    <cellStyle name="Millares 8 2 2" xfId="1019"/>
    <cellStyle name="Millares 8 2 2 2" xfId="1020"/>
    <cellStyle name="Millares 8 2 2 3" xfId="1021"/>
    <cellStyle name="Millares 8 2 3" xfId="1022"/>
    <cellStyle name="Millares 8 2 3 2" xfId="1023"/>
    <cellStyle name="Millares 8 2 4" xfId="1024"/>
    <cellStyle name="Millares 8 3" xfId="1025"/>
    <cellStyle name="Millares 8 3 2" xfId="1026"/>
    <cellStyle name="Millares 8 4" xfId="1027"/>
    <cellStyle name="Millares 8 4 2" xfId="1028"/>
    <cellStyle name="Millares 8 4 3" xfId="1029"/>
    <cellStyle name="Millares 8 4 4" xfId="1030"/>
    <cellStyle name="Millares 8 5" xfId="1031"/>
    <cellStyle name="Millares 8 5 2" xfId="1032"/>
    <cellStyle name="Millares 8 5 3" xfId="1033"/>
    <cellStyle name="Millares 8 6" xfId="1034"/>
    <cellStyle name="Millares 8 7" xfId="1035"/>
    <cellStyle name="Millares 9" xfId="1036"/>
    <cellStyle name="Millares 9 2" xfId="1037"/>
    <cellStyle name="Millares 9 2 2" xfId="1038"/>
    <cellStyle name="Millares 9 2 2 2" xfId="1039"/>
    <cellStyle name="Millares 9 2 2 3" xfId="1040"/>
    <cellStyle name="Millares 9 2 3" xfId="1041"/>
    <cellStyle name="Millares 9 2 3 2" xfId="1042"/>
    <cellStyle name="Millares 9 2 4" xfId="1043"/>
    <cellStyle name="Millares 9 3" xfId="1044"/>
    <cellStyle name="Millares 9 3 2" xfId="1045"/>
    <cellStyle name="Millares 9 4" xfId="1046"/>
    <cellStyle name="Millares 9 4 2" xfId="1047"/>
    <cellStyle name="Millares 9 4 3" xfId="1048"/>
    <cellStyle name="Millares 9 4 4" xfId="1049"/>
    <cellStyle name="Millares 9 5" xfId="1050"/>
    <cellStyle name="Millares 9 5 2" xfId="1051"/>
    <cellStyle name="Millares 9 6" xfId="1052"/>
    <cellStyle name="Moeda0" xfId="1053"/>
    <cellStyle name="Currency" xfId="1054"/>
    <cellStyle name="Currency [0]" xfId="1055"/>
    <cellStyle name="Moneda 10" xfId="1056"/>
    <cellStyle name="Moneda 10 2" xfId="1057"/>
    <cellStyle name="Moneda 10 3" xfId="1058"/>
    <cellStyle name="Moneda 10 4" xfId="1059"/>
    <cellStyle name="Moneda 11" xfId="1060"/>
    <cellStyle name="Moneda 11 2" xfId="1061"/>
    <cellStyle name="Moneda 2" xfId="1062"/>
    <cellStyle name="Moneda 2 2" xfId="1063"/>
    <cellStyle name="Moneda 2 2 2" xfId="1064"/>
    <cellStyle name="Moneda 2 3" xfId="1065"/>
    <cellStyle name="Moneda 2 3 2" xfId="1066"/>
    <cellStyle name="Moneda 2 4" xfId="1067"/>
    <cellStyle name="Moneda 2 4 2" xfId="1068"/>
    <cellStyle name="Moneda 2 5" xfId="1069"/>
    <cellStyle name="Moneda 2 6" xfId="1070"/>
    <cellStyle name="Moneda 2 7" xfId="1071"/>
    <cellStyle name="Moneda 3" xfId="1072"/>
    <cellStyle name="Moneda 3 2" xfId="1073"/>
    <cellStyle name="Moneda 3 2 2" xfId="1074"/>
    <cellStyle name="Moneda 3 2 2 2" xfId="1075"/>
    <cellStyle name="Moneda 3 2 2 2 2" xfId="1076"/>
    <cellStyle name="Moneda 3 2 2 2 2 2" xfId="1077"/>
    <cellStyle name="Moneda 3 2 2 2 3" xfId="1078"/>
    <cellStyle name="Moneda 3 2 2 2 4" xfId="1079"/>
    <cellStyle name="Moneda 3 2 2 2 4 2" xfId="1080"/>
    <cellStyle name="Moneda 3 2 2 2 4 3" xfId="1081"/>
    <cellStyle name="Moneda 3 2 2 2 5" xfId="1082"/>
    <cellStyle name="Moneda 3 2 2 2 6" xfId="1083"/>
    <cellStyle name="Moneda 3 2 2 2 7" xfId="1084"/>
    <cellStyle name="Moneda 3 2 2 3" xfId="1085"/>
    <cellStyle name="Moneda 3 2 3" xfId="1086"/>
    <cellStyle name="Moneda 3 2 3 2" xfId="1087"/>
    <cellStyle name="Moneda 3 2 3 3" xfId="1088"/>
    <cellStyle name="Moneda 3 2 3 4" xfId="1089"/>
    <cellStyle name="Moneda 3 2 3 4 2" xfId="1090"/>
    <cellStyle name="Moneda 3 2 3 4 3" xfId="1091"/>
    <cellStyle name="Moneda 3 2 3 5" xfId="1092"/>
    <cellStyle name="Moneda 3 2 3 6" xfId="1093"/>
    <cellStyle name="Moneda 3 2 3 7" xfId="1094"/>
    <cellStyle name="Moneda 3 2 4" xfId="1095"/>
    <cellStyle name="Moneda 3 2 5" xfId="1096"/>
    <cellStyle name="Moneda 3 2 5 2" xfId="1097"/>
    <cellStyle name="Moneda 3 2 6" xfId="1098"/>
    <cellStyle name="Moneda 3 2 6 2" xfId="1099"/>
    <cellStyle name="Moneda 3 2 6 3" xfId="1100"/>
    <cellStyle name="Moneda 3 2 6 3 2" xfId="1101"/>
    <cellStyle name="Moneda 3 2 6 3 3" xfId="1102"/>
    <cellStyle name="Moneda 3 2 6 4" xfId="1103"/>
    <cellStyle name="Moneda 3 2 6 5" xfId="1104"/>
    <cellStyle name="Moneda 3 2 6 6" xfId="1105"/>
    <cellStyle name="Moneda 3 2 7" xfId="1106"/>
    <cellStyle name="Moneda 3 2 8" xfId="1107"/>
    <cellStyle name="Moneda 3 3" xfId="1108"/>
    <cellStyle name="Moneda 3 3 2" xfId="1109"/>
    <cellStyle name="Moneda 3 4" xfId="1110"/>
    <cellStyle name="Moneda 3 4 2" xfId="1111"/>
    <cellStyle name="Moneda 3 4 3" xfId="1112"/>
    <cellStyle name="Moneda 3 5" xfId="1113"/>
    <cellStyle name="Moneda 3 5 2" xfId="1114"/>
    <cellStyle name="Moneda 3 5 3" xfId="1115"/>
    <cellStyle name="Moneda 3 5 3 2" xfId="1116"/>
    <cellStyle name="Moneda 3 5 3 3" xfId="1117"/>
    <cellStyle name="Moneda 3 6" xfId="1118"/>
    <cellStyle name="Moneda 3 6 2" xfId="1119"/>
    <cellStyle name="Moneda 3 6 2 2" xfId="1120"/>
    <cellStyle name="Moneda 3 6 2 3" xfId="1121"/>
    <cellStyle name="Moneda 3 6 3" xfId="1122"/>
    <cellStyle name="Moneda 3 6 4" xfId="1123"/>
    <cellStyle name="Moneda 3 6 5" xfId="1124"/>
    <cellStyle name="Moneda 3 7" xfId="1125"/>
    <cellStyle name="Moneda 3 7 2" xfId="1126"/>
    <cellStyle name="Moneda 3 7 3" xfId="1127"/>
    <cellStyle name="Moneda 3 7 4" xfId="1128"/>
    <cellStyle name="Moneda 3 7 5" xfId="1129"/>
    <cellStyle name="Moneda 3 8" xfId="1130"/>
    <cellStyle name="Moneda 3 8 2" xfId="1131"/>
    <cellStyle name="Moneda 3 8 3" xfId="1132"/>
    <cellStyle name="Moneda 3 9" xfId="1133"/>
    <cellStyle name="Moneda 4" xfId="1134"/>
    <cellStyle name="Moneda 4 2" xfId="1135"/>
    <cellStyle name="Moneda 4 2 2" xfId="1136"/>
    <cellStyle name="Moneda 4 2 3" xfId="1137"/>
    <cellStyle name="Moneda 4 3" xfId="1138"/>
    <cellStyle name="Moneda 4 3 2" xfId="1139"/>
    <cellStyle name="Moneda 4 3 3" xfId="1140"/>
    <cellStyle name="Moneda 4 4" xfId="1141"/>
    <cellStyle name="Moneda 4 4 2" xfId="1142"/>
    <cellStyle name="Moneda 4 4 3" xfId="1143"/>
    <cellStyle name="Moneda 5" xfId="1144"/>
    <cellStyle name="Moneda 5 2" xfId="1145"/>
    <cellStyle name="Moneda 5 2 2" xfId="1146"/>
    <cellStyle name="Moneda 5 2 2 2" xfId="1147"/>
    <cellStyle name="Moneda 5 2 2 2 2" xfId="1148"/>
    <cellStyle name="Moneda 5 2 2 3" xfId="1149"/>
    <cellStyle name="Moneda 5 2 2 4" xfId="1150"/>
    <cellStyle name="Moneda 5 2 2 4 2" xfId="1151"/>
    <cellStyle name="Moneda 5 2 2 4 3" xfId="1152"/>
    <cellStyle name="Moneda 5 2 2 5" xfId="1153"/>
    <cellStyle name="Moneda 5 2 2 6" xfId="1154"/>
    <cellStyle name="Moneda 5 2 2 7" xfId="1155"/>
    <cellStyle name="Moneda 5 2 3" xfId="1156"/>
    <cellStyle name="Moneda 5 2 4" xfId="1157"/>
    <cellStyle name="Moneda 5 3" xfId="1158"/>
    <cellStyle name="Moneda 5 3 2" xfId="1159"/>
    <cellStyle name="Moneda 5 3 3" xfId="1160"/>
    <cellStyle name="Moneda 5 3 4" xfId="1161"/>
    <cellStyle name="Moneda 5 3 4 2" xfId="1162"/>
    <cellStyle name="Moneda 5 3 4 3" xfId="1163"/>
    <cellStyle name="Moneda 5 3 5" xfId="1164"/>
    <cellStyle name="Moneda 5 3 6" xfId="1165"/>
    <cellStyle name="Moneda 5 3 7" xfId="1166"/>
    <cellStyle name="Moneda 5 4" xfId="1167"/>
    <cellStyle name="Moneda 5 5" xfId="1168"/>
    <cellStyle name="Moneda 5 5 2" xfId="1169"/>
    <cellStyle name="Moneda 5 6" xfId="1170"/>
    <cellStyle name="Moneda 5 6 2" xfId="1171"/>
    <cellStyle name="Moneda 5 6 3" xfId="1172"/>
    <cellStyle name="Moneda 5 6 3 2" xfId="1173"/>
    <cellStyle name="Moneda 5 6 3 3" xfId="1174"/>
    <cellStyle name="Moneda 5 6 4" xfId="1175"/>
    <cellStyle name="Moneda 5 6 5" xfId="1176"/>
    <cellStyle name="Moneda 5 6 6" xfId="1177"/>
    <cellStyle name="Moneda 5 7" xfId="1178"/>
    <cellStyle name="Moneda 6" xfId="1179"/>
    <cellStyle name="Moneda 6 2" xfId="1180"/>
    <cellStyle name="Moneda 6 2 2" xfId="1181"/>
    <cellStyle name="Moneda 6 2 2 2" xfId="1182"/>
    <cellStyle name="Moneda 6 2 3" xfId="1183"/>
    <cellStyle name="Moneda 6 2 3 2" xfId="1184"/>
    <cellStyle name="Moneda 6 2 3 2 2" xfId="1185"/>
    <cellStyle name="Moneda 6 2 3 3" xfId="1186"/>
    <cellStyle name="Moneda 6 2 3 3 2" xfId="1187"/>
    <cellStyle name="Moneda 6 2 3 3 3" xfId="1188"/>
    <cellStyle name="Moneda 6 2 4" xfId="1189"/>
    <cellStyle name="Moneda 6 2 4 2" xfId="1190"/>
    <cellStyle name="Moneda 6 2 4 3" xfId="1191"/>
    <cellStyle name="Moneda 6 2 5" xfId="1192"/>
    <cellStyle name="Moneda 6 3" xfId="1193"/>
    <cellStyle name="Moneda 6 3 2" xfId="1194"/>
    <cellStyle name="Moneda 6 3 2 2" xfId="1195"/>
    <cellStyle name="Moneda 6 3 3" xfId="1196"/>
    <cellStyle name="Moneda 6 3 3 2" xfId="1197"/>
    <cellStyle name="Moneda 6 3 3 3" xfId="1198"/>
    <cellStyle name="Moneda 7" xfId="1199"/>
    <cellStyle name="Moneda 7 2" xfId="1200"/>
    <cellStyle name="Moneda 7 2 2" xfId="1201"/>
    <cellStyle name="Moneda 7 3" xfId="1202"/>
    <cellStyle name="Moneda 7 4" xfId="1203"/>
    <cellStyle name="Moneda 7 4 2" xfId="1204"/>
    <cellStyle name="Moneda 7 4 3" xfId="1205"/>
    <cellStyle name="Moneda 7 5" xfId="1206"/>
    <cellStyle name="Moneda 8" xfId="1207"/>
    <cellStyle name="Moneda 8 2" xfId="1208"/>
    <cellStyle name="Moneda 8 2 2" xfId="1209"/>
    <cellStyle name="Moneda 8 3" xfId="1210"/>
    <cellStyle name="Moneda 8 4" xfId="1211"/>
    <cellStyle name="Moneda 9" xfId="1212"/>
    <cellStyle name="Moneda 9 2" xfId="1213"/>
    <cellStyle name="Moneda 9 2 2" xfId="1214"/>
    <cellStyle name="Moneda 9 2 3" xfId="1215"/>
    <cellStyle name="Moneda 9 2 4" xfId="1216"/>
    <cellStyle name="Moneda 9 3" xfId="1217"/>
    <cellStyle name="Moneda 9 4" xfId="1218"/>
    <cellStyle name="Moneda 9 5" xfId="1219"/>
    <cellStyle name="Moneda 9 6" xfId="1220"/>
    <cellStyle name="Monetario" xfId="1221"/>
    <cellStyle name="Monetario 10" xfId="1222"/>
    <cellStyle name="Monetario 11" xfId="1223"/>
    <cellStyle name="Monetario 12" xfId="1224"/>
    <cellStyle name="Monetario 13" xfId="1225"/>
    <cellStyle name="Monetario 14" xfId="1226"/>
    <cellStyle name="Monetario 15" xfId="1227"/>
    <cellStyle name="Monetario 16" xfId="1228"/>
    <cellStyle name="Monetario 17" xfId="1229"/>
    <cellStyle name="Monetario 18" xfId="1230"/>
    <cellStyle name="Monetario 19" xfId="1231"/>
    <cellStyle name="Monetario 2" xfId="1232"/>
    <cellStyle name="Monetario 2 2" xfId="1233"/>
    <cellStyle name="Monetario 2 3" xfId="1234"/>
    <cellStyle name="Monetario 2 4" xfId="1235"/>
    <cellStyle name="Monetario 20" xfId="1236"/>
    <cellStyle name="Monetario 21" xfId="1237"/>
    <cellStyle name="Monetario 22" xfId="1238"/>
    <cellStyle name="Monetario 23" xfId="1239"/>
    <cellStyle name="Monetario 24" xfId="1240"/>
    <cellStyle name="Monetario 25" xfId="1241"/>
    <cellStyle name="Monetario 26" xfId="1242"/>
    <cellStyle name="Monetario 27" xfId="1243"/>
    <cellStyle name="Monetario 28" xfId="1244"/>
    <cellStyle name="Monetario 3" xfId="1245"/>
    <cellStyle name="Monetario 3 2" xfId="1246"/>
    <cellStyle name="Monetario 3 3" xfId="1247"/>
    <cellStyle name="Monetario 3 4" xfId="1248"/>
    <cellStyle name="Monetario 4" xfId="1249"/>
    <cellStyle name="Monetario 4 2" xfId="1250"/>
    <cellStyle name="Monetario 4 3" xfId="1251"/>
    <cellStyle name="Monetario 4 4" xfId="1252"/>
    <cellStyle name="Monetario 5" xfId="1253"/>
    <cellStyle name="Monetario 5 2" xfId="1254"/>
    <cellStyle name="Monetario 5 3" xfId="1255"/>
    <cellStyle name="Monetario 5 4" xfId="1256"/>
    <cellStyle name="Monetario 6" xfId="1257"/>
    <cellStyle name="Monetario 6 2" xfId="1258"/>
    <cellStyle name="Monetario 6 3" xfId="1259"/>
    <cellStyle name="Monetario 6 4" xfId="1260"/>
    <cellStyle name="Monetario 7" xfId="1261"/>
    <cellStyle name="Monetario 7 2" xfId="1262"/>
    <cellStyle name="Monetario 7 3" xfId="1263"/>
    <cellStyle name="Monetario 8" xfId="1264"/>
    <cellStyle name="Monetario 8 2" xfId="1265"/>
    <cellStyle name="Monetario 8 3" xfId="1266"/>
    <cellStyle name="Monetario 9" xfId="1267"/>
    <cellStyle name="Monetario 9 2" xfId="1268"/>
    <cellStyle name="Monetario 9 3" xfId="1269"/>
    <cellStyle name="Monetario0" xfId="1270"/>
    <cellStyle name="Neutra" xfId="1271"/>
    <cellStyle name="Neutral" xfId="1272"/>
    <cellStyle name="Neutral 2" xfId="1273"/>
    <cellStyle name="Neutral 2 2" xfId="1274"/>
    <cellStyle name="Neutral 3" xfId="1275"/>
    <cellStyle name="Normal 10" xfId="1276"/>
    <cellStyle name="Normal 10 2" xfId="1277"/>
    <cellStyle name="Normal 10 3" xfId="1278"/>
    <cellStyle name="Normal 11" xfId="1279"/>
    <cellStyle name="Normal 11 2" xfId="1280"/>
    <cellStyle name="Normal 11 3" xfId="1281"/>
    <cellStyle name="Normal 12" xfId="1282"/>
    <cellStyle name="Normal 12 2" xfId="1283"/>
    <cellStyle name="Normal 13" xfId="1284"/>
    <cellStyle name="Normal 13 2" xfId="1285"/>
    <cellStyle name="Normal 14" xfId="1286"/>
    <cellStyle name="Normal 14 2" xfId="1287"/>
    <cellStyle name="Normal 15" xfId="1288"/>
    <cellStyle name="Normal 15 2" xfId="1289"/>
    <cellStyle name="Normal 16" xfId="1290"/>
    <cellStyle name="Normal 16 2" xfId="1291"/>
    <cellStyle name="Normal 16 2 2" xfId="1292"/>
    <cellStyle name="Normal 16 2 2 2" xfId="1293"/>
    <cellStyle name="Normal 16 2 2 3" xfId="1294"/>
    <cellStyle name="Normal 16 2 3" xfId="1295"/>
    <cellStyle name="Normal 16 2 4" xfId="1296"/>
    <cellStyle name="Normal 16 2 5" xfId="1297"/>
    <cellStyle name="Normal 16 2 6" xfId="1298"/>
    <cellStyle name="Normal 16 3" xfId="1299"/>
    <cellStyle name="Normal 16 3 2" xfId="1300"/>
    <cellStyle name="Normal 16 3 3" xfId="1301"/>
    <cellStyle name="Normal 16 3 4" xfId="1302"/>
    <cellStyle name="Normal 16 4" xfId="1303"/>
    <cellStyle name="Normal 16 4 2" xfId="1304"/>
    <cellStyle name="Normal 16 4 3" xfId="1305"/>
    <cellStyle name="Normal 16 5" xfId="1306"/>
    <cellStyle name="Normal 16 6" xfId="1307"/>
    <cellStyle name="Normal 16 7" xfId="1308"/>
    <cellStyle name="Normal 17" xfId="1309"/>
    <cellStyle name="Normal 17 2" xfId="1310"/>
    <cellStyle name="Normal 17 2 2" xfId="1311"/>
    <cellStyle name="Normal 17 2 2 2" xfId="1312"/>
    <cellStyle name="Normal 17 2 2 3" xfId="1313"/>
    <cellStyle name="Normal 17 2 3" xfId="1314"/>
    <cellStyle name="Normal 17 2 4" xfId="1315"/>
    <cellStyle name="Normal 17 2 5" xfId="1316"/>
    <cellStyle name="Normal 17 2 6" xfId="1317"/>
    <cellStyle name="Normal 17 3" xfId="1318"/>
    <cellStyle name="Normal 17 3 2" xfId="1319"/>
    <cellStyle name="Normal 17 3 3" xfId="1320"/>
    <cellStyle name="Normal 17 3 4" xfId="1321"/>
    <cellStyle name="Normal 17 4" xfId="1322"/>
    <cellStyle name="Normal 17 4 2" xfId="1323"/>
    <cellStyle name="Normal 17 4 3" xfId="1324"/>
    <cellStyle name="Normal 17 5" xfId="1325"/>
    <cellStyle name="Normal 17 6" xfId="1326"/>
    <cellStyle name="Normal 17 7" xfId="1327"/>
    <cellStyle name="Normal 18" xfId="1328"/>
    <cellStyle name="Normal 18 2" xfId="1329"/>
    <cellStyle name="Normal 18 2 2" xfId="1330"/>
    <cellStyle name="Normal 18 2 2 2" xfId="1331"/>
    <cellStyle name="Normal 18 2 2 3" xfId="1332"/>
    <cellStyle name="Normal 18 2 3" xfId="1333"/>
    <cellStyle name="Normal 18 2 4" xfId="1334"/>
    <cellStyle name="Normal 18 2 5" xfId="1335"/>
    <cellStyle name="Normal 18 3" xfId="1336"/>
    <cellStyle name="Normal 18 3 2" xfId="1337"/>
    <cellStyle name="Normal 18 3 3" xfId="1338"/>
    <cellStyle name="Normal 18 4" xfId="1339"/>
    <cellStyle name="Normal 18 4 2" xfId="1340"/>
    <cellStyle name="Normal 18 4 3" xfId="1341"/>
    <cellStyle name="Normal 18 5" xfId="1342"/>
    <cellStyle name="Normal 18 6" xfId="1343"/>
    <cellStyle name="Normal 18 7" xfId="1344"/>
    <cellStyle name="Normal 18 8" xfId="1345"/>
    <cellStyle name="Normal 19" xfId="1346"/>
    <cellStyle name="Normal 19 2" xfId="1347"/>
    <cellStyle name="Normal 19 2 2" xfId="1348"/>
    <cellStyle name="Normal 19 2 2 2" xfId="1349"/>
    <cellStyle name="Normal 19 2 2 3" xfId="1350"/>
    <cellStyle name="Normal 19 2 3" xfId="1351"/>
    <cellStyle name="Normal 19 2 4" xfId="1352"/>
    <cellStyle name="Normal 19 2 5" xfId="1353"/>
    <cellStyle name="Normal 19 3" xfId="1354"/>
    <cellStyle name="Normal 19 3 2" xfId="1355"/>
    <cellStyle name="Normal 19 3 3" xfId="1356"/>
    <cellStyle name="Normal 19 4" xfId="1357"/>
    <cellStyle name="Normal 19 4 2" xfId="1358"/>
    <cellStyle name="Normal 19 4 3" xfId="1359"/>
    <cellStyle name="Normal 19 5" xfId="1360"/>
    <cellStyle name="Normal 19 6" xfId="1361"/>
    <cellStyle name="Normal 19 7" xfId="1362"/>
    <cellStyle name="Normal 19 8" xfId="1363"/>
    <cellStyle name="Normal 2" xfId="1364"/>
    <cellStyle name="Normal 2 2" xfId="1365"/>
    <cellStyle name="Normal 2 2 2" xfId="1366"/>
    <cellStyle name="Normal 2 2 3" xfId="1367"/>
    <cellStyle name="Normal 2 2 4" xfId="1368"/>
    <cellStyle name="Normal 2 3" xfId="1369"/>
    <cellStyle name="Normal 2 3 2" xfId="1370"/>
    <cellStyle name="Normal 2 3 3" xfId="1371"/>
    <cellStyle name="Normal 2 4" xfId="1372"/>
    <cellStyle name="Normal 2 4 2" xfId="1373"/>
    <cellStyle name="Normal 2 4 3" xfId="1374"/>
    <cellStyle name="Normal 2 4 4" xfId="1375"/>
    <cellStyle name="Normal 2 4 5" xfId="1376"/>
    <cellStyle name="Normal 2 5" xfId="1377"/>
    <cellStyle name="Normal 2 5 2" xfId="1378"/>
    <cellStyle name="Normal 2 6" xfId="1379"/>
    <cellStyle name="Normal 2 7" xfId="1380"/>
    <cellStyle name="Normal 2 8" xfId="1381"/>
    <cellStyle name="Normal 20" xfId="1382"/>
    <cellStyle name="Normal 20 2" xfId="1383"/>
    <cellStyle name="Normal 20 2 2" xfId="1384"/>
    <cellStyle name="Normal 20 2 2 2" xfId="1385"/>
    <cellStyle name="Normal 20 2 2 3" xfId="1386"/>
    <cellStyle name="Normal 20 2 3" xfId="1387"/>
    <cellStyle name="Normal 20 2 4" xfId="1388"/>
    <cellStyle name="Normal 20 2 5" xfId="1389"/>
    <cellStyle name="Normal 20 3" xfId="1390"/>
    <cellStyle name="Normal 20 3 2" xfId="1391"/>
    <cellStyle name="Normal 20 3 3" xfId="1392"/>
    <cellStyle name="Normal 20 4" xfId="1393"/>
    <cellStyle name="Normal 20 4 2" xfId="1394"/>
    <cellStyle name="Normal 20 4 3" xfId="1395"/>
    <cellStyle name="Normal 20 5" xfId="1396"/>
    <cellStyle name="Normal 20 6" xfId="1397"/>
    <cellStyle name="Normal 20 7" xfId="1398"/>
    <cellStyle name="Normal 21" xfId="1399"/>
    <cellStyle name="Normal 21 2" xfId="1400"/>
    <cellStyle name="Normal 21 2 2" xfId="1401"/>
    <cellStyle name="Normal 21 2 2 2" xfId="1402"/>
    <cellStyle name="Normal 21 2 2 3" xfId="1403"/>
    <cellStyle name="Normal 21 2 3" xfId="1404"/>
    <cellStyle name="Normal 21 2 4" xfId="1405"/>
    <cellStyle name="Normal 21 2 5" xfId="1406"/>
    <cellStyle name="Normal 21 3" xfId="1407"/>
    <cellStyle name="Normal 21 3 2" xfId="1408"/>
    <cellStyle name="Normal 21 3 3" xfId="1409"/>
    <cellStyle name="Normal 21 4" xfId="1410"/>
    <cellStyle name="Normal 21 5" xfId="1411"/>
    <cellStyle name="Normal 21 6" xfId="1412"/>
    <cellStyle name="Normal 22" xfId="1413"/>
    <cellStyle name="Normal 22 2" xfId="1414"/>
    <cellStyle name="Normal 22 2 2" xfId="1415"/>
    <cellStyle name="Normal 22 2 2 2" xfId="1416"/>
    <cellStyle name="Normal 22 2 2 3" xfId="1417"/>
    <cellStyle name="Normal 22 2 3" xfId="1418"/>
    <cellStyle name="Normal 22 2 4" xfId="1419"/>
    <cellStyle name="Normal 22 2 5" xfId="1420"/>
    <cellStyle name="Normal 22 3" xfId="1421"/>
    <cellStyle name="Normal 22 3 2" xfId="1422"/>
    <cellStyle name="Normal 22 3 3" xfId="1423"/>
    <cellStyle name="Normal 22 4" xfId="1424"/>
    <cellStyle name="Normal 22 5" xfId="1425"/>
    <cellStyle name="Normal 22 6" xfId="1426"/>
    <cellStyle name="Normal 23" xfId="1427"/>
    <cellStyle name="Normal 23 2" xfId="1428"/>
    <cellStyle name="Normal 23 2 2" xfId="1429"/>
    <cellStyle name="Normal 23 2 3" xfId="1430"/>
    <cellStyle name="Normal 23 3" xfId="1431"/>
    <cellStyle name="Normal 23 4" xfId="1432"/>
    <cellStyle name="Normal 23 5" xfId="1433"/>
    <cellStyle name="Normal 23 6" xfId="1434"/>
    <cellStyle name="Normal 24" xfId="1435"/>
    <cellStyle name="Normal 24 2" xfId="1436"/>
    <cellStyle name="Normal 24 3" xfId="1437"/>
    <cellStyle name="Normal 25" xfId="1438"/>
    <cellStyle name="Normal 25 2" xfId="1439"/>
    <cellStyle name="Normal 25 2 2" xfId="1440"/>
    <cellStyle name="Normal 25 2 3" xfId="1441"/>
    <cellStyle name="Normal 25 3" xfId="1442"/>
    <cellStyle name="Normal 25 4" xfId="1443"/>
    <cellStyle name="Normal 25 5" xfId="1444"/>
    <cellStyle name="Normal 26" xfId="1445"/>
    <cellStyle name="Normal 26 2" xfId="1446"/>
    <cellStyle name="Normal 26 3" xfId="1447"/>
    <cellStyle name="Normal 26 4" xfId="1448"/>
    <cellStyle name="Normal 27" xfId="1449"/>
    <cellStyle name="Normal 27 2" xfId="1450"/>
    <cellStyle name="Normal 27 3" xfId="1451"/>
    <cellStyle name="Normal 27 4" xfId="1452"/>
    <cellStyle name="Normal 28" xfId="1453"/>
    <cellStyle name="Normal 28 2" xfId="1454"/>
    <cellStyle name="Normal 28 3" xfId="1455"/>
    <cellStyle name="Normal 29" xfId="1456"/>
    <cellStyle name="Normal 3" xfId="1457"/>
    <cellStyle name="Normal 3 2" xfId="1458"/>
    <cellStyle name="Normal 3 2 2" xfId="1459"/>
    <cellStyle name="Normal 3 3" xfId="1460"/>
    <cellStyle name="Normal 3 3 2" xfId="1461"/>
    <cellStyle name="Normal 3 4" xfId="1462"/>
    <cellStyle name="Normal 3 4 2" xfId="1463"/>
    <cellStyle name="Normal 3 4 3" xfId="1464"/>
    <cellStyle name="Normal 3 4 4" xfId="1465"/>
    <cellStyle name="Normal 3 5" xfId="1466"/>
    <cellStyle name="Normal 3 6" xfId="1467"/>
    <cellStyle name="Normal 3 7" xfId="1468"/>
    <cellStyle name="Normal 3 8" xfId="1469"/>
    <cellStyle name="Normal 3 9" xfId="1470"/>
    <cellStyle name="Normal 30" xfId="1471"/>
    <cellStyle name="Normal 30 2" xfId="1472"/>
    <cellStyle name="Normal 31" xfId="1473"/>
    <cellStyle name="Normal 32" xfId="1474"/>
    <cellStyle name="Normal 33" xfId="1475"/>
    <cellStyle name="Normal 34" xfId="1476"/>
    <cellStyle name="Normal 35" xfId="1477"/>
    <cellStyle name="Normal 36" xfId="1478"/>
    <cellStyle name="Normal 37" xfId="1479"/>
    <cellStyle name="Normal 38" xfId="1480"/>
    <cellStyle name="Normal 39" xfId="1481"/>
    <cellStyle name="Normal 4" xfId="1482"/>
    <cellStyle name="Normal 4 2" xfId="1483"/>
    <cellStyle name="Normal 4 3" xfId="1484"/>
    <cellStyle name="Normal 4 3 2" xfId="1485"/>
    <cellStyle name="Normal 4 3 2 2" xfId="1486"/>
    <cellStyle name="Normal 4 3 2 2 2" xfId="1487"/>
    <cellStyle name="Normal 4 3 2 2 3" xfId="1488"/>
    <cellStyle name="Normal 4 3 2 3" xfId="1489"/>
    <cellStyle name="Normal 4 3 2 4" xfId="1490"/>
    <cellStyle name="Normal 4 3 2 5" xfId="1491"/>
    <cellStyle name="Normal 4 3 3" xfId="1492"/>
    <cellStyle name="Normal 4 3 3 2" xfId="1493"/>
    <cellStyle name="Normal 4 3 3 3" xfId="1494"/>
    <cellStyle name="Normal 4 3 4" xfId="1495"/>
    <cellStyle name="Normal 4 3 5" xfId="1496"/>
    <cellStyle name="Normal 4 3 6" xfId="1497"/>
    <cellStyle name="Normal 4 4" xfId="1498"/>
    <cellStyle name="Normal 4 4 2" xfId="1499"/>
    <cellStyle name="Normal 4 4 3" xfId="1500"/>
    <cellStyle name="Normal 4 5" xfId="1501"/>
    <cellStyle name="Normal 4 6" xfId="1502"/>
    <cellStyle name="Normal 40" xfId="1503"/>
    <cellStyle name="Normal 41" xfId="1504"/>
    <cellStyle name="Normal 42" xfId="1505"/>
    <cellStyle name="Normal 5" xfId="1506"/>
    <cellStyle name="Normal 5 2" xfId="1507"/>
    <cellStyle name="Normal 5 2 2" xfId="1508"/>
    <cellStyle name="Normal 5 3" xfId="1509"/>
    <cellStyle name="Normal 5 3 2" xfId="1510"/>
    <cellStyle name="Normal 5 4" xfId="1511"/>
    <cellStyle name="Normal 5 5" xfId="1512"/>
    <cellStyle name="Normal 5 6" xfId="1513"/>
    <cellStyle name="Normal 6" xfId="1514"/>
    <cellStyle name="Normal 6 2" xfId="1515"/>
    <cellStyle name="Normal 6 2 2" xfId="1516"/>
    <cellStyle name="Normal 6 3" xfId="1517"/>
    <cellStyle name="Normal 6 3 2" xfId="1518"/>
    <cellStyle name="Normal 6 3 2 2" xfId="1519"/>
    <cellStyle name="Normal 6 3 2 2 2" xfId="1520"/>
    <cellStyle name="Normal 6 3 2 2 3" xfId="1521"/>
    <cellStyle name="Normal 6 3 2 3" xfId="1522"/>
    <cellStyle name="Normal 6 3 2 4" xfId="1523"/>
    <cellStyle name="Normal 6 3 2 5" xfId="1524"/>
    <cellStyle name="Normal 6 3 3" xfId="1525"/>
    <cellStyle name="Normal 6 3 3 2" xfId="1526"/>
    <cellStyle name="Normal 6 3 3 3" xfId="1527"/>
    <cellStyle name="Normal 6 3 4" xfId="1528"/>
    <cellStyle name="Normal 6 3 5" xfId="1529"/>
    <cellStyle name="Normal 6 3 6" xfId="1530"/>
    <cellStyle name="Normal 6 4" xfId="1531"/>
    <cellStyle name="Normal 6 4 2" xfId="1532"/>
    <cellStyle name="Normal 6 4 3" xfId="1533"/>
    <cellStyle name="Normal 6 5" xfId="1534"/>
    <cellStyle name="Normal 7" xfId="1535"/>
    <cellStyle name="Normal 7 2" xfId="1536"/>
    <cellStyle name="Normal 7 2 2" xfId="1537"/>
    <cellStyle name="Normal 7 3" xfId="1538"/>
    <cellStyle name="Normal 7 3 2" xfId="1539"/>
    <cellStyle name="Normal 7 3 2 2" xfId="1540"/>
    <cellStyle name="Normal 7 3 2 2 2" xfId="1541"/>
    <cellStyle name="Normal 7 3 2 2 3" xfId="1542"/>
    <cellStyle name="Normal 7 3 2 3" xfId="1543"/>
    <cellStyle name="Normal 7 3 2 4" xfId="1544"/>
    <cellStyle name="Normal 7 3 2 5" xfId="1545"/>
    <cellStyle name="Normal 7 3 3" xfId="1546"/>
    <cellStyle name="Normal 7 3 3 2" xfId="1547"/>
    <cellStyle name="Normal 7 3 3 3" xfId="1548"/>
    <cellStyle name="Normal 7 3 4" xfId="1549"/>
    <cellStyle name="Normal 7 3 5" xfId="1550"/>
    <cellStyle name="Normal 7 3 6" xfId="1551"/>
    <cellStyle name="Normal 7 3 7" xfId="1552"/>
    <cellStyle name="Normal 7 4" xfId="1553"/>
    <cellStyle name="Normal 7 4 2" xfId="1554"/>
    <cellStyle name="Normal 7 4 3" xfId="1555"/>
    <cellStyle name="Normal 7 4 4" xfId="1556"/>
    <cellStyle name="Normal 7 5" xfId="1557"/>
    <cellStyle name="Normal 8" xfId="1558"/>
    <cellStyle name="Normal 8 2" xfId="1559"/>
    <cellStyle name="Normal 8 2 2" xfId="1560"/>
    <cellStyle name="Normal 8 3" xfId="1561"/>
    <cellStyle name="Normal 8 3 2" xfId="1562"/>
    <cellStyle name="Normal 8 3 2 2" xfId="1563"/>
    <cellStyle name="Normal 8 3 2 2 2" xfId="1564"/>
    <cellStyle name="Normal 8 3 2 2 3" xfId="1565"/>
    <cellStyle name="Normal 8 3 2 3" xfId="1566"/>
    <cellStyle name="Normal 8 3 2 4" xfId="1567"/>
    <cellStyle name="Normal 8 3 2 5" xfId="1568"/>
    <cellStyle name="Normal 8 3 3" xfId="1569"/>
    <cellStyle name="Normal 8 3 3 2" xfId="1570"/>
    <cellStyle name="Normal 8 3 3 3" xfId="1571"/>
    <cellStyle name="Normal 8 3 4" xfId="1572"/>
    <cellStyle name="Normal 8 3 5" xfId="1573"/>
    <cellStyle name="Normal 8 3 6" xfId="1574"/>
    <cellStyle name="Normal 8 3 7" xfId="1575"/>
    <cellStyle name="Normal 8 4" xfId="1576"/>
    <cellStyle name="Normal 8 4 2" xfId="1577"/>
    <cellStyle name="Normal 8 4 3" xfId="1578"/>
    <cellStyle name="Normal 8 5" xfId="1579"/>
    <cellStyle name="Normal 81" xfId="1580"/>
    <cellStyle name="Normal 9" xfId="1581"/>
    <cellStyle name="Normal 9 2" xfId="1582"/>
    <cellStyle name="Normal 9 2 2" xfId="1583"/>
    <cellStyle name="Normal 9 3" xfId="1584"/>
    <cellStyle name="Normal 9 4" xfId="1585"/>
    <cellStyle name="Nota" xfId="1586"/>
    <cellStyle name="Notas" xfId="1587"/>
    <cellStyle name="Notas 2" xfId="1588"/>
    <cellStyle name="Notas 2 2" xfId="1589"/>
    <cellStyle name="Notas 3" xfId="1590"/>
    <cellStyle name="Percent" xfId="1591"/>
    <cellStyle name="Porcentaje 10" xfId="1592"/>
    <cellStyle name="Porcentaje 10 2" xfId="1593"/>
    <cellStyle name="Porcentaje 10 2 2" xfId="1594"/>
    <cellStyle name="Porcentaje 10 2 3" xfId="1595"/>
    <cellStyle name="Porcentaje 10 2 4" xfId="1596"/>
    <cellStyle name="Porcentaje 10 3" xfId="1597"/>
    <cellStyle name="Porcentaje 10 4" xfId="1598"/>
    <cellStyle name="Porcentaje 10 5" xfId="1599"/>
    <cellStyle name="Porcentaje 10 6" xfId="1600"/>
    <cellStyle name="Porcentaje 11" xfId="1601"/>
    <cellStyle name="Porcentaje 11 2" xfId="1602"/>
    <cellStyle name="Porcentaje 11 3" xfId="1603"/>
    <cellStyle name="Porcentaje 11 4" xfId="1604"/>
    <cellStyle name="Porcentaje 11 5" xfId="1605"/>
    <cellStyle name="Porcentaje 11 6" xfId="1606"/>
    <cellStyle name="Porcentaje 12" xfId="1607"/>
    <cellStyle name="Porcentaje 12 2" xfId="1608"/>
    <cellStyle name="Porcentaje 12 3" xfId="1609"/>
    <cellStyle name="Porcentaje 12 4" xfId="1610"/>
    <cellStyle name="Porcentaje 13" xfId="1611"/>
    <cellStyle name="Porcentaje 13 2" xfId="1612"/>
    <cellStyle name="Porcentaje 13 3" xfId="1613"/>
    <cellStyle name="Porcentaje 13 4" xfId="1614"/>
    <cellStyle name="Porcentaje 14" xfId="1615"/>
    <cellStyle name="Porcentaje 14 2" xfId="1616"/>
    <cellStyle name="Porcentaje 15" xfId="1617"/>
    <cellStyle name="Porcentaje 15 2" xfId="1618"/>
    <cellStyle name="Porcentaje 15 3" xfId="1619"/>
    <cellStyle name="Porcentaje 15 4" xfId="1620"/>
    <cellStyle name="Porcentaje 16" xfId="1621"/>
    <cellStyle name="Porcentaje 16 2" xfId="1622"/>
    <cellStyle name="Porcentaje 17" xfId="1623"/>
    <cellStyle name="Porcentaje 18" xfId="1624"/>
    <cellStyle name="Porcentaje 19" xfId="1625"/>
    <cellStyle name="Porcentaje 2" xfId="1626"/>
    <cellStyle name="Porcentaje 2 2" xfId="1627"/>
    <cellStyle name="Porcentaje 2 2 2" xfId="1628"/>
    <cellStyle name="Porcentaje 2 2 3" xfId="1629"/>
    <cellStyle name="Porcentaje 2 3" xfId="1630"/>
    <cellStyle name="Porcentaje 2 3 2" xfId="1631"/>
    <cellStyle name="Porcentaje 2 4" xfId="1632"/>
    <cellStyle name="Porcentaje 2 4 2" xfId="1633"/>
    <cellStyle name="Porcentaje 2 5" xfId="1634"/>
    <cellStyle name="Porcentaje 2 6" xfId="1635"/>
    <cellStyle name="Porcentaje 2 7" xfId="1636"/>
    <cellStyle name="Porcentaje 20" xfId="1637"/>
    <cellStyle name="Porcentaje 21" xfId="1638"/>
    <cellStyle name="Porcentaje 22" xfId="1639"/>
    <cellStyle name="Porcentaje 23" xfId="1640"/>
    <cellStyle name="Porcentaje 24" xfId="1641"/>
    <cellStyle name="Porcentaje 25" xfId="1642"/>
    <cellStyle name="Porcentaje 26" xfId="1643"/>
    <cellStyle name="Porcentaje 27" xfId="1644"/>
    <cellStyle name="Porcentaje 28" xfId="1645"/>
    <cellStyle name="Porcentaje 29" xfId="1646"/>
    <cellStyle name="Porcentaje 3" xfId="1647"/>
    <cellStyle name="Porcentaje 3 2" xfId="1648"/>
    <cellStyle name="Porcentaje 3 2 2" xfId="1649"/>
    <cellStyle name="Porcentaje 3 2 3" xfId="1650"/>
    <cellStyle name="Porcentaje 3 3" xfId="1651"/>
    <cellStyle name="Porcentaje 3 3 2" xfId="1652"/>
    <cellStyle name="Porcentaje 3 3 3" xfId="1653"/>
    <cellStyle name="Porcentaje 3 4" xfId="1654"/>
    <cellStyle name="Porcentaje 3 4 2" xfId="1655"/>
    <cellStyle name="Porcentaje 3 4 3" xfId="1656"/>
    <cellStyle name="Porcentaje 3 4 3 2" xfId="1657"/>
    <cellStyle name="Porcentaje 3 4 3 3" xfId="1658"/>
    <cellStyle name="Porcentaje 3 4 4" xfId="1659"/>
    <cellStyle name="Porcentaje 3 5" xfId="1660"/>
    <cellStyle name="Porcentaje 3 6" xfId="1661"/>
    <cellStyle name="Porcentaje 3 7" xfId="1662"/>
    <cellStyle name="Porcentaje 30" xfId="1663"/>
    <cellStyle name="Porcentaje 31" xfId="1664"/>
    <cellStyle name="Porcentaje 31 2" xfId="1665"/>
    <cellStyle name="Porcentaje 31 3" xfId="1666"/>
    <cellStyle name="Porcentaje 32" xfId="1667"/>
    <cellStyle name="Porcentaje 32 2" xfId="1668"/>
    <cellStyle name="Porcentaje 33" xfId="1669"/>
    <cellStyle name="Porcentaje 34" xfId="1670"/>
    <cellStyle name="Porcentaje 35" xfId="1671"/>
    <cellStyle name="Porcentaje 36" xfId="1672"/>
    <cellStyle name="Porcentaje 4" xfId="1673"/>
    <cellStyle name="Porcentaje 4 2" xfId="1674"/>
    <cellStyle name="Porcentaje 4 2 2" xfId="1675"/>
    <cellStyle name="Porcentaje 4 2 3" xfId="1676"/>
    <cellStyle name="Porcentaje 4 3" xfId="1677"/>
    <cellStyle name="Porcentaje 4 3 2" xfId="1678"/>
    <cellStyle name="Porcentaje 4 3 3" xfId="1679"/>
    <cellStyle name="Porcentaje 4 3 4" xfId="1680"/>
    <cellStyle name="Porcentaje 4 4" xfId="1681"/>
    <cellStyle name="Porcentaje 4 5" xfId="1682"/>
    <cellStyle name="Porcentaje 5" xfId="1683"/>
    <cellStyle name="Porcentaje 5 2" xfId="1684"/>
    <cellStyle name="Porcentaje 5 2 2" xfId="1685"/>
    <cellStyle name="Porcentaje 5 2 2 2" xfId="1686"/>
    <cellStyle name="Porcentaje 5 2 2 2 2" xfId="1687"/>
    <cellStyle name="Porcentaje 5 2 2 3" xfId="1688"/>
    <cellStyle name="Porcentaje 5 2 2 4" xfId="1689"/>
    <cellStyle name="Porcentaje 5 2 2 4 2" xfId="1690"/>
    <cellStyle name="Porcentaje 5 2 2 4 3" xfId="1691"/>
    <cellStyle name="Porcentaje 5 2 2 5" xfId="1692"/>
    <cellStyle name="Porcentaje 5 2 2 6" xfId="1693"/>
    <cellStyle name="Porcentaje 5 2 2 7" xfId="1694"/>
    <cellStyle name="Porcentaje 5 2 3" xfId="1695"/>
    <cellStyle name="Porcentaje 5 2 4" xfId="1696"/>
    <cellStyle name="Porcentaje 5 3" xfId="1697"/>
    <cellStyle name="Porcentaje 5 3 2" xfId="1698"/>
    <cellStyle name="Porcentaje 5 3 3" xfId="1699"/>
    <cellStyle name="Porcentaje 5 3 4" xfId="1700"/>
    <cellStyle name="Porcentaje 5 3 4 2" xfId="1701"/>
    <cellStyle name="Porcentaje 5 3 4 3" xfId="1702"/>
    <cellStyle name="Porcentaje 5 3 5" xfId="1703"/>
    <cellStyle name="Porcentaje 5 3 6" xfId="1704"/>
    <cellStyle name="Porcentaje 5 3 7" xfId="1705"/>
    <cellStyle name="Porcentaje 5 3 8" xfId="1706"/>
    <cellStyle name="Porcentaje 5 4" xfId="1707"/>
    <cellStyle name="Porcentaje 5 4 2" xfId="1708"/>
    <cellStyle name="Porcentaje 5 5" xfId="1709"/>
    <cellStyle name="Porcentaje 5 5 2" xfId="1710"/>
    <cellStyle name="Porcentaje 5 6" xfId="1711"/>
    <cellStyle name="Porcentaje 5 6 2" xfId="1712"/>
    <cellStyle name="Porcentaje 5 6 3" xfId="1713"/>
    <cellStyle name="Porcentaje 5 6 3 2" xfId="1714"/>
    <cellStyle name="Porcentaje 5 6 3 3" xfId="1715"/>
    <cellStyle name="Porcentaje 5 6 4" xfId="1716"/>
    <cellStyle name="Porcentaje 5 6 5" xfId="1717"/>
    <cellStyle name="Porcentaje 5 6 6" xfId="1718"/>
    <cellStyle name="Porcentaje 5 7" xfId="1719"/>
    <cellStyle name="Porcentaje 6" xfId="1720"/>
    <cellStyle name="Porcentaje 6 2" xfId="1721"/>
    <cellStyle name="Porcentaje 6 2 2" xfId="1722"/>
    <cellStyle name="Porcentaje 6 2 2 2" xfId="1723"/>
    <cellStyle name="Porcentaje 6 2 3" xfId="1724"/>
    <cellStyle name="Porcentaje 6 2 3 2" xfId="1725"/>
    <cellStyle name="Porcentaje 6 2 3 2 2" xfId="1726"/>
    <cellStyle name="Porcentaje 6 2 3 3" xfId="1727"/>
    <cellStyle name="Porcentaje 6 2 3 3 2" xfId="1728"/>
    <cellStyle name="Porcentaje 6 2 3 3 3" xfId="1729"/>
    <cellStyle name="Porcentaje 6 2 4" xfId="1730"/>
    <cellStyle name="Porcentaje 6 2 4 2" xfId="1731"/>
    <cellStyle name="Porcentaje 6 2 4 3" xfId="1732"/>
    <cellStyle name="Porcentaje 6 2 5" xfId="1733"/>
    <cellStyle name="Porcentaje 6 3" xfId="1734"/>
    <cellStyle name="Porcentaje 6 3 2" xfId="1735"/>
    <cellStyle name="Porcentaje 6 3 2 2" xfId="1736"/>
    <cellStyle name="Porcentaje 6 3 3" xfId="1737"/>
    <cellStyle name="Porcentaje 6 3 3 2" xfId="1738"/>
    <cellStyle name="Porcentaje 6 3 3 3" xfId="1739"/>
    <cellStyle name="Porcentaje 6 3 4" xfId="1740"/>
    <cellStyle name="Porcentaje 6 4" xfId="1741"/>
    <cellStyle name="Porcentaje 6 5" xfId="1742"/>
    <cellStyle name="Porcentaje 7" xfId="1743"/>
    <cellStyle name="Porcentaje 7 2" xfId="1744"/>
    <cellStyle name="Porcentaje 7 2 2" xfId="1745"/>
    <cellStyle name="Porcentaje 7 2 3" xfId="1746"/>
    <cellStyle name="Porcentaje 7 3" xfId="1747"/>
    <cellStyle name="Porcentaje 7 3 2" xfId="1748"/>
    <cellStyle name="Porcentaje 7 4" xfId="1749"/>
    <cellStyle name="Porcentaje 7 4 2" xfId="1750"/>
    <cellStyle name="Porcentaje 7 4 3" xfId="1751"/>
    <cellStyle name="Porcentaje 7 5" xfId="1752"/>
    <cellStyle name="Porcentaje 8" xfId="1753"/>
    <cellStyle name="Porcentaje 8 2" xfId="1754"/>
    <cellStyle name="Porcentaje 8 3" xfId="1755"/>
    <cellStyle name="Porcentaje 8 4" xfId="1756"/>
    <cellStyle name="Porcentaje 9" xfId="1757"/>
    <cellStyle name="Porcentaje 9 2" xfId="1758"/>
    <cellStyle name="Porcentaje 9 2 2" xfId="1759"/>
    <cellStyle name="Porcentaje 9 3" xfId="1760"/>
    <cellStyle name="Porcentaje 9 3 2" xfId="1761"/>
    <cellStyle name="Porcentaje 9 4" xfId="1762"/>
    <cellStyle name="Porcentual 2" xfId="1763"/>
    <cellStyle name="Porcentual 2 10" xfId="1764"/>
    <cellStyle name="Porcentual 2 2" xfId="1765"/>
    <cellStyle name="Porcentual 2 2 2" xfId="1766"/>
    <cellStyle name="Porcentual 2 2 2 2" xfId="1767"/>
    <cellStyle name="Porcentual 2 2 2 2 2" xfId="1768"/>
    <cellStyle name="Porcentual 2 2 2 3" xfId="1769"/>
    <cellStyle name="Porcentual 2 2 2 4" xfId="1770"/>
    <cellStyle name="Porcentual 2 2 2 5" xfId="1771"/>
    <cellStyle name="Porcentual 2 2 2 6" xfId="1772"/>
    <cellStyle name="Porcentual 2 2 3" xfId="1773"/>
    <cellStyle name="Porcentual 2 2 3 2" xfId="1774"/>
    <cellStyle name="Porcentual 2 2 4" xfId="1775"/>
    <cellStyle name="Porcentual 2 2 5" xfId="1776"/>
    <cellStyle name="Porcentual 2 2 6" xfId="1777"/>
    <cellStyle name="Porcentual 2 3" xfId="1778"/>
    <cellStyle name="Porcentual 2 4" xfId="1779"/>
    <cellStyle name="Porcentual 2 5" xfId="1780"/>
    <cellStyle name="Porcentual 2 6" xfId="1781"/>
    <cellStyle name="Porcentual 2 7" xfId="1782"/>
    <cellStyle name="Porcentual 2 8" xfId="1783"/>
    <cellStyle name="Porcentual 2 9" xfId="1784"/>
    <cellStyle name="Porcentual 3" xfId="1785"/>
    <cellStyle name="Porcentual 3 2" xfId="1786"/>
    <cellStyle name="Porcentual 3 3" xfId="1787"/>
    <cellStyle name="Porcentual 4" xfId="1788"/>
    <cellStyle name="Porcentual 4 2" xfId="1789"/>
    <cellStyle name="Porcentual 4 3" xfId="1790"/>
    <cellStyle name="Porcentual 5 2" xfId="1791"/>
    <cellStyle name="Porcentual 5 3" xfId="1792"/>
    <cellStyle name="Porcentual 6 2" xfId="1793"/>
    <cellStyle name="Porcentual 6 3" xfId="1794"/>
    <cellStyle name="Porcentual_AAPresup NICOLICH" xfId="1795"/>
    <cellStyle name="Punto" xfId="1796"/>
    <cellStyle name="Punto0" xfId="1797"/>
    <cellStyle name="Result" xfId="1798"/>
    <cellStyle name="Result2" xfId="1799"/>
    <cellStyle name="Saída" xfId="1800"/>
    <cellStyle name="Salida" xfId="1801"/>
    <cellStyle name="Salida 2" xfId="1802"/>
    <cellStyle name="Salida 2 2" xfId="1803"/>
    <cellStyle name="Separador de milhares 2" xfId="1804"/>
    <cellStyle name="Separador de milhares 3" xfId="1805"/>
    <cellStyle name="Standard_Tabelle1" xfId="1806"/>
    <cellStyle name="SUBTIT" xfId="1807"/>
    <cellStyle name="Texto de advertencia" xfId="1808"/>
    <cellStyle name="Texto de advertencia 2" xfId="1809"/>
    <cellStyle name="Texto de advertencia 2 2" xfId="1810"/>
    <cellStyle name="Texto de Aviso" xfId="1811"/>
    <cellStyle name="Texto explicativo" xfId="1812"/>
    <cellStyle name="Texto explicativo 2" xfId="1813"/>
    <cellStyle name="Texto explicativo 2 2" xfId="1814"/>
    <cellStyle name="Teyma" xfId="1815"/>
    <cellStyle name="Título" xfId="1816"/>
    <cellStyle name="Título 1 2" xfId="1817"/>
    <cellStyle name="Título 1 2 2" xfId="1818"/>
    <cellStyle name="Título 2" xfId="1819"/>
    <cellStyle name="Título 2 2" xfId="1820"/>
    <cellStyle name="Título 2 2 2" xfId="1821"/>
    <cellStyle name="Título 3" xfId="1822"/>
    <cellStyle name="Título 3 2" xfId="1823"/>
    <cellStyle name="Título 3 2 2" xfId="1824"/>
    <cellStyle name="Título 4" xfId="1825"/>
    <cellStyle name="Título 4 2" xfId="1826"/>
    <cellStyle name="Título 4 3" xfId="1827"/>
    <cellStyle name="Título 5" xfId="1828"/>
    <cellStyle name="Total" xfId="1829"/>
    <cellStyle name="Total 10" xfId="1830"/>
    <cellStyle name="Total 2" xfId="1831"/>
    <cellStyle name="Total 2 2" xfId="1832"/>
    <cellStyle name="Total 2 3" xfId="1833"/>
    <cellStyle name="Total 2 4" xfId="1834"/>
    <cellStyle name="Total 2 5" xfId="1835"/>
    <cellStyle name="Total 3" xfId="1836"/>
    <cellStyle name="Total 3 2" xfId="1837"/>
    <cellStyle name="Total 3 3" xfId="1838"/>
    <cellStyle name="Total 3 4" xfId="1839"/>
    <cellStyle name="Total 4" xfId="1840"/>
    <cellStyle name="Total 4 2" xfId="1841"/>
    <cellStyle name="Total 4 3" xfId="1842"/>
    <cellStyle name="Total 4 4" xfId="1843"/>
    <cellStyle name="Total 5" xfId="1844"/>
    <cellStyle name="Total 5 2" xfId="1845"/>
    <cellStyle name="Total 5 3" xfId="1846"/>
    <cellStyle name="Total 5 4" xfId="1847"/>
    <cellStyle name="Total 6" xfId="1848"/>
    <cellStyle name="Total 6 2" xfId="1849"/>
    <cellStyle name="Total 6 3" xfId="1850"/>
    <cellStyle name="Total 6 4" xfId="1851"/>
    <cellStyle name="Total 7" xfId="1852"/>
    <cellStyle name="Total 7 2" xfId="1853"/>
    <cellStyle name="Total 7 3" xfId="1854"/>
    <cellStyle name="Total 8" xfId="1855"/>
    <cellStyle name="Total 8 2" xfId="1856"/>
    <cellStyle name="Total 9" xfId="1857"/>
    <cellStyle name="Total 9 2" xfId="1858"/>
    <cellStyle name="usd" xfId="1859"/>
    <cellStyle name="usd 10" xfId="1860"/>
    <cellStyle name="usd 11" xfId="1861"/>
    <cellStyle name="usd 12" xfId="1862"/>
    <cellStyle name="usd 13" xfId="1863"/>
    <cellStyle name="usd 14" xfId="1864"/>
    <cellStyle name="usd 15" xfId="1865"/>
    <cellStyle name="usd 16" xfId="1866"/>
    <cellStyle name="usd 17" xfId="1867"/>
    <cellStyle name="usd 18" xfId="1868"/>
    <cellStyle name="usd 19" xfId="1869"/>
    <cellStyle name="usd 2" xfId="1870"/>
    <cellStyle name="usd 2 2" xfId="1871"/>
    <cellStyle name="usd 20" xfId="1872"/>
    <cellStyle name="usd 21" xfId="1873"/>
    <cellStyle name="usd 22" xfId="1874"/>
    <cellStyle name="usd 23" xfId="1875"/>
    <cellStyle name="usd 24" xfId="1876"/>
    <cellStyle name="usd 25" xfId="1877"/>
    <cellStyle name="usd 26" xfId="1878"/>
    <cellStyle name="usd 27" xfId="1879"/>
    <cellStyle name="usd 28" xfId="1880"/>
    <cellStyle name="usd 29" xfId="1881"/>
    <cellStyle name="usd 3" xfId="1882"/>
    <cellStyle name="usd 3 2" xfId="1883"/>
    <cellStyle name="usd 3 3" xfId="1884"/>
    <cellStyle name="usd 3_GIMNASIO" xfId="1885"/>
    <cellStyle name="usd 30" xfId="1886"/>
    <cellStyle name="usd 31" xfId="1887"/>
    <cellStyle name="usd 32" xfId="1888"/>
    <cellStyle name="usd 33" xfId="1889"/>
    <cellStyle name="usd 33 2" xfId="1890"/>
    <cellStyle name="usd 34" xfId="1891"/>
    <cellStyle name="usd 35" xfId="1892"/>
    <cellStyle name="usd 36" xfId="1893"/>
    <cellStyle name="usd 37" xfId="1894"/>
    <cellStyle name="usd 4" xfId="1895"/>
    <cellStyle name="usd 4 2" xfId="1896"/>
    <cellStyle name="usd 5" xfId="1897"/>
    <cellStyle name="usd 5 2" xfId="1898"/>
    <cellStyle name="usd 6" xfId="1899"/>
    <cellStyle name="usd 6 2" xfId="1900"/>
    <cellStyle name="usd 7" xfId="1901"/>
    <cellStyle name="usd 7 2" xfId="1902"/>
    <cellStyle name="usd 8" xfId="1903"/>
    <cellStyle name="usd 8 2" xfId="1904"/>
    <cellStyle name="usd 9" xfId="1905"/>
    <cellStyle name="usd 9 2" xfId="1906"/>
    <cellStyle name="usd_GIMNASIO" xfId="1907"/>
    <cellStyle name="Währung [0]_Organigram" xfId="1908"/>
    <cellStyle name="Währung_Organigram" xfId="19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\General\TOSHIBA\VETERINARIA\Lunes%2024\17.17%20RubradoB04-SAC.%20Lucia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presa\1-CONAMI\16%20-%20CONCURSO%20DE%20PRECIOS\2017\42-%20Cure%20Rivera\04-Subcontratos\4.%20Sanitaria\Cotizaciones\Sanitaria\Conami\leocurerive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ES"/>
      <sheetName val="Generales C1"/>
      <sheetName val="B04_SAC"/>
      <sheetName val="Cap3. Muros y Tabiques"/>
      <sheetName val="Cap.4 Terminaciones de param."/>
      <sheetName val="Cap.2 Estructura Portante"/>
      <sheetName val="Cap.9 Impermeabilización. junta"/>
      <sheetName val="Cap.11 Herrería"/>
      <sheetName val="Cap.8 Cielorraso y techo"/>
      <sheetName val="Cap.16 Espejos"/>
      <sheetName val="Cap. 6 y 7- Pisos y Zócalos "/>
      <sheetName val="Cap.10 Aluminio"/>
      <sheetName val="Cap.12 Carpint- AB. y EQUIP  "/>
      <sheetName val="Cap.13 Acero Inoxidable"/>
      <sheetName val="Cap.14 Pinturas"/>
      <sheetName val="resumen total"/>
      <sheetName val="Cap.17 Mesadas 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NITARIA sector 1"/>
      <sheetName val="SANITARIA sector 2"/>
      <sheetName val="SANITARIA sector 4"/>
      <sheetName val="SANITARIA M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00"/>
  <sheetViews>
    <sheetView tabSelected="1" zoomScale="75" zoomScaleNormal="75" zoomScaleSheetLayoutView="65" zoomScalePageLayoutView="50" workbookViewId="0" topLeftCell="A1">
      <selection activeCell="A1" sqref="A1"/>
    </sheetView>
  </sheetViews>
  <sheetFormatPr defaultColWidth="11.421875" defaultRowHeight="12.75" outlineLevelRow="1" outlineLevelCol="1"/>
  <cols>
    <col min="1" max="1" width="15.421875" style="29" bestFit="1" customWidth="1"/>
    <col min="2" max="2" width="64.00390625" style="170" customWidth="1"/>
    <col min="3" max="3" width="9.421875" style="1" customWidth="1"/>
    <col min="4" max="4" width="13.28125" style="2" bestFit="1" customWidth="1"/>
    <col min="5" max="5" width="22.00390625" style="3" customWidth="1"/>
    <col min="6" max="6" width="26.00390625" style="3" customWidth="1"/>
    <col min="7" max="7" width="20.7109375" style="3" bestFit="1" customWidth="1"/>
    <col min="8" max="55" width="0" style="3" hidden="1" customWidth="1" outlineLevel="1"/>
    <col min="56" max="56" width="11.57421875" style="3" bestFit="1" customWidth="1" collapsed="1"/>
    <col min="57" max="57" width="11.57421875" style="53" bestFit="1" customWidth="1"/>
    <col min="58" max="58" width="1.421875" style="4" customWidth="1"/>
    <col min="59" max="59" width="11.421875" style="4" customWidth="1"/>
    <col min="60" max="60" width="13.28125" style="2" bestFit="1" customWidth="1"/>
    <col min="61" max="218" width="11.421875" style="4" customWidth="1"/>
  </cols>
  <sheetData>
    <row r="1" spans="1:113" s="7" customFormat="1" ht="30" customHeight="1" thickBot="1">
      <c r="A1" s="24" t="s">
        <v>0</v>
      </c>
      <c r="B1" s="176" t="s">
        <v>122</v>
      </c>
      <c r="C1" s="176"/>
      <c r="D1" s="176"/>
      <c r="E1" s="176"/>
      <c r="F1" s="50"/>
      <c r="G1" s="17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51"/>
      <c r="BH1" s="5"/>
      <c r="DD1" s="4"/>
      <c r="DE1" s="4"/>
      <c r="DF1" s="4"/>
      <c r="DG1" s="4"/>
      <c r="DH1" s="4"/>
      <c r="DI1" s="4"/>
    </row>
    <row r="2" spans="1:113" s="7" customFormat="1" ht="21">
      <c r="A2" s="24" t="s">
        <v>1</v>
      </c>
      <c r="B2" s="176" t="s">
        <v>2</v>
      </c>
      <c r="C2" s="176"/>
      <c r="D2" s="176"/>
      <c r="E2" s="176"/>
      <c r="F2" s="52"/>
      <c r="G2" s="17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51"/>
      <c r="BH2" s="5"/>
      <c r="DD2" s="4"/>
      <c r="DE2" s="4"/>
      <c r="DF2" s="4"/>
      <c r="DG2" s="4"/>
      <c r="DH2" s="4"/>
      <c r="DI2" s="4"/>
    </row>
    <row r="3" spans="1:7" ht="19.5" thickBot="1">
      <c r="A3" s="25"/>
      <c r="B3" s="181" t="s">
        <v>3</v>
      </c>
      <c r="C3" s="181"/>
      <c r="D3" s="181"/>
      <c r="E3" s="181"/>
      <c r="F3" s="8"/>
      <c r="G3" s="8"/>
    </row>
    <row r="4" spans="1:55" ht="21">
      <c r="A4" s="26"/>
      <c r="B4" s="182" t="s">
        <v>4</v>
      </c>
      <c r="C4" s="182"/>
      <c r="D4" s="182"/>
      <c r="E4" s="182"/>
      <c r="F4" s="172"/>
      <c r="G4" s="173"/>
      <c r="H4" s="55"/>
      <c r="I4" s="55"/>
      <c r="J4" s="55"/>
      <c r="K4" s="55"/>
      <c r="L4" s="55"/>
      <c r="M4" s="55"/>
      <c r="N4" s="55"/>
      <c r="O4" s="56"/>
      <c r="P4" s="54"/>
      <c r="Q4" s="55"/>
      <c r="R4" s="55"/>
      <c r="S4" s="55"/>
      <c r="T4" s="55"/>
      <c r="U4" s="55"/>
      <c r="V4" s="55"/>
      <c r="W4" s="56"/>
      <c r="X4" s="54"/>
      <c r="Y4" s="55"/>
      <c r="Z4" s="55"/>
      <c r="AA4" s="55"/>
      <c r="AB4" s="55"/>
      <c r="AC4" s="55"/>
      <c r="AD4" s="55"/>
      <c r="AE4" s="56"/>
      <c r="AF4" s="54"/>
      <c r="AG4" s="55"/>
      <c r="AH4" s="55"/>
      <c r="AI4" s="55"/>
      <c r="AJ4" s="55"/>
      <c r="AK4" s="55"/>
      <c r="AL4" s="55"/>
      <c r="AM4" s="56"/>
      <c r="AN4" s="54"/>
      <c r="AO4" s="55"/>
      <c r="AP4" s="55"/>
      <c r="AQ4" s="55"/>
      <c r="AR4" s="55"/>
      <c r="AS4" s="55"/>
      <c r="AT4" s="55"/>
      <c r="AU4" s="56"/>
      <c r="AV4" s="54"/>
      <c r="AW4" s="55"/>
      <c r="AX4" s="55"/>
      <c r="AY4" s="55"/>
      <c r="AZ4" s="55"/>
      <c r="BA4" s="55"/>
      <c r="BB4" s="55"/>
      <c r="BC4" s="56"/>
    </row>
    <row r="5" spans="1:55" ht="27" customHeight="1">
      <c r="A5" s="27"/>
      <c r="B5" s="182" t="s">
        <v>5</v>
      </c>
      <c r="C5" s="182"/>
      <c r="D5" s="182"/>
      <c r="E5" s="182"/>
      <c r="G5" s="50"/>
      <c r="H5" s="57"/>
      <c r="I5" s="58"/>
      <c r="J5" s="58"/>
      <c r="K5" s="58"/>
      <c r="L5" s="58"/>
      <c r="M5" s="58"/>
      <c r="N5" s="58"/>
      <c r="O5" s="59"/>
      <c r="P5" s="57"/>
      <c r="Q5" s="58"/>
      <c r="R5" s="58"/>
      <c r="S5" s="58"/>
      <c r="T5" s="58"/>
      <c r="U5" s="58"/>
      <c r="V5" s="58"/>
      <c r="W5" s="59"/>
      <c r="X5" s="57"/>
      <c r="Y5" s="58"/>
      <c r="Z5" s="58"/>
      <c r="AA5" s="58"/>
      <c r="AB5" s="58"/>
      <c r="AC5" s="58"/>
      <c r="AD5" s="58"/>
      <c r="AE5" s="59"/>
      <c r="AF5" s="57"/>
      <c r="AG5" s="58"/>
      <c r="AH5" s="58"/>
      <c r="AI5" s="58"/>
      <c r="AJ5" s="58"/>
      <c r="AK5" s="58"/>
      <c r="AL5" s="58"/>
      <c r="AM5" s="59"/>
      <c r="AN5" s="57"/>
      <c r="AO5" s="58"/>
      <c r="AP5" s="58"/>
      <c r="AQ5" s="58"/>
      <c r="AR5" s="58"/>
      <c r="AS5" s="58"/>
      <c r="AT5" s="58"/>
      <c r="AU5" s="59"/>
      <c r="AV5" s="57"/>
      <c r="AW5" s="58"/>
      <c r="AX5" s="58"/>
      <c r="AY5" s="58"/>
      <c r="AZ5" s="58"/>
      <c r="BA5" s="58"/>
      <c r="BB5" s="58"/>
      <c r="BC5" s="59"/>
    </row>
    <row r="6" spans="1:55" ht="16.5" thickBot="1">
      <c r="A6" s="27"/>
      <c r="B6" s="182" t="s">
        <v>6</v>
      </c>
      <c r="C6" s="182"/>
      <c r="D6" s="182"/>
      <c r="E6" s="182"/>
      <c r="G6" s="60"/>
      <c r="H6" s="189" t="s">
        <v>8</v>
      </c>
      <c r="I6" s="183"/>
      <c r="J6" s="183"/>
      <c r="K6" s="183"/>
      <c r="L6" s="183"/>
      <c r="M6" s="183"/>
      <c r="N6" s="183"/>
      <c r="O6" s="183"/>
      <c r="P6" s="183" t="s">
        <v>9</v>
      </c>
      <c r="Q6" s="183"/>
      <c r="R6" s="183"/>
      <c r="S6" s="183"/>
      <c r="T6" s="183"/>
      <c r="U6" s="183"/>
      <c r="V6" s="183"/>
      <c r="W6" s="183"/>
      <c r="X6" s="183" t="s">
        <v>10</v>
      </c>
      <c r="Y6" s="183"/>
      <c r="Z6" s="183"/>
      <c r="AA6" s="183"/>
      <c r="AB6" s="183"/>
      <c r="AC6" s="183"/>
      <c r="AD6" s="183"/>
      <c r="AE6" s="183"/>
      <c r="AF6" s="183" t="s">
        <v>11</v>
      </c>
      <c r="AG6" s="183"/>
      <c r="AH6" s="183"/>
      <c r="AI6" s="183"/>
      <c r="AJ6" s="183"/>
      <c r="AK6" s="183"/>
      <c r="AL6" s="183"/>
      <c r="AM6" s="183"/>
      <c r="AN6" s="183" t="s">
        <v>12</v>
      </c>
      <c r="AO6" s="183"/>
      <c r="AP6" s="183"/>
      <c r="AQ6" s="183"/>
      <c r="AR6" s="183"/>
      <c r="AS6" s="183"/>
      <c r="AT6" s="183"/>
      <c r="AU6" s="183"/>
      <c r="AV6" s="183" t="s">
        <v>13</v>
      </c>
      <c r="AW6" s="183"/>
      <c r="AX6" s="183"/>
      <c r="AY6" s="183"/>
      <c r="AZ6" s="183"/>
      <c r="BA6" s="183"/>
      <c r="BB6" s="183"/>
      <c r="BC6" s="183"/>
    </row>
    <row r="7" spans="1:55" ht="16.5" thickBot="1">
      <c r="A7" s="27"/>
      <c r="B7" s="182" t="s">
        <v>14</v>
      </c>
      <c r="C7" s="182"/>
      <c r="D7" s="182"/>
      <c r="E7" s="182"/>
      <c r="G7" s="50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</row>
    <row r="8" spans="1:55" ht="16.5" thickBot="1">
      <c r="A8" s="27"/>
      <c r="B8" s="182" t="s">
        <v>52</v>
      </c>
      <c r="C8" s="182"/>
      <c r="D8" s="182"/>
      <c r="E8" s="182"/>
      <c r="G8" s="50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</row>
    <row r="9" spans="1:55" ht="16.5" thickBot="1">
      <c r="A9" s="27"/>
      <c r="B9" s="179" t="s">
        <v>15</v>
      </c>
      <c r="C9" s="179"/>
      <c r="D9" s="179"/>
      <c r="E9" s="179"/>
      <c r="G9" s="50"/>
      <c r="H9" s="189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</row>
    <row r="10" spans="1:55" ht="16.5" thickBot="1">
      <c r="A10" s="25"/>
      <c r="B10" s="177"/>
      <c r="C10" s="177"/>
      <c r="D10" s="177"/>
      <c r="E10" s="178"/>
      <c r="F10" s="184" t="s">
        <v>7</v>
      </c>
      <c r="G10" s="185"/>
      <c r="H10" s="189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</row>
    <row r="11" spans="1:55" ht="21.75" customHeight="1" thickBot="1">
      <c r="A11" s="34" t="s">
        <v>16</v>
      </c>
      <c r="B11" s="158"/>
      <c r="C11" s="35"/>
      <c r="D11" s="36"/>
      <c r="E11" s="61"/>
      <c r="F11" s="62"/>
      <c r="G11" s="40"/>
      <c r="H11" s="180" t="s">
        <v>17</v>
      </c>
      <c r="I11" s="180"/>
      <c r="J11" s="180" t="s">
        <v>18</v>
      </c>
      <c r="K11" s="180"/>
      <c r="L11" s="180" t="s">
        <v>19</v>
      </c>
      <c r="M11" s="180"/>
      <c r="N11" s="180" t="s">
        <v>20</v>
      </c>
      <c r="O11" s="180"/>
      <c r="P11" s="180" t="s">
        <v>17</v>
      </c>
      <c r="Q11" s="180"/>
      <c r="R11" s="180" t="s">
        <v>18</v>
      </c>
      <c r="S11" s="180"/>
      <c r="T11" s="180" t="s">
        <v>19</v>
      </c>
      <c r="U11" s="180"/>
      <c r="V11" s="180" t="s">
        <v>20</v>
      </c>
      <c r="W11" s="180"/>
      <c r="X11" s="180" t="s">
        <v>17</v>
      </c>
      <c r="Y11" s="180"/>
      <c r="Z11" s="180" t="s">
        <v>18</v>
      </c>
      <c r="AA11" s="180"/>
      <c r="AB11" s="180" t="s">
        <v>19</v>
      </c>
      <c r="AC11" s="180"/>
      <c r="AD11" s="180" t="s">
        <v>20</v>
      </c>
      <c r="AE11" s="180"/>
      <c r="AF11" s="180" t="s">
        <v>17</v>
      </c>
      <c r="AG11" s="180"/>
      <c r="AH11" s="180" t="s">
        <v>18</v>
      </c>
      <c r="AI11" s="180"/>
      <c r="AJ11" s="180" t="s">
        <v>19</v>
      </c>
      <c r="AK11" s="180"/>
      <c r="AL11" s="180" t="s">
        <v>20</v>
      </c>
      <c r="AM11" s="180"/>
      <c r="AN11" s="180" t="s">
        <v>17</v>
      </c>
      <c r="AO11" s="180"/>
      <c r="AP11" s="180" t="s">
        <v>18</v>
      </c>
      <c r="AQ11" s="180"/>
      <c r="AR11" s="180" t="s">
        <v>19</v>
      </c>
      <c r="AS11" s="180"/>
      <c r="AT11" s="180" t="s">
        <v>20</v>
      </c>
      <c r="AU11" s="180"/>
      <c r="AV11" s="180" t="s">
        <v>17</v>
      </c>
      <c r="AW11" s="180"/>
      <c r="AX11" s="180" t="s">
        <v>18</v>
      </c>
      <c r="AY11" s="180"/>
      <c r="AZ11" s="180" t="s">
        <v>19</v>
      </c>
      <c r="BA11" s="180"/>
      <c r="BB11" s="180" t="s">
        <v>20</v>
      </c>
      <c r="BC11" s="180"/>
    </row>
    <row r="12" spans="1:60" s="14" customFormat="1" ht="52.5" customHeight="1" thickBot="1">
      <c r="A12" s="32" t="s">
        <v>21</v>
      </c>
      <c r="B12" s="159" t="s">
        <v>22</v>
      </c>
      <c r="C12" s="33" t="s">
        <v>23</v>
      </c>
      <c r="D12" s="33" t="s">
        <v>24</v>
      </c>
      <c r="E12" s="63" t="s">
        <v>25</v>
      </c>
      <c r="F12" s="63" t="s">
        <v>26</v>
      </c>
      <c r="G12" s="64" t="s">
        <v>27</v>
      </c>
      <c r="H12" s="9" t="s">
        <v>28</v>
      </c>
      <c r="I12" s="10" t="s">
        <v>29</v>
      </c>
      <c r="J12" s="11" t="s">
        <v>30</v>
      </c>
      <c r="K12" s="65" t="s">
        <v>29</v>
      </c>
      <c r="L12" s="12" t="s">
        <v>30</v>
      </c>
      <c r="M12" s="13" t="s">
        <v>29</v>
      </c>
      <c r="N12" s="9" t="s">
        <v>30</v>
      </c>
      <c r="O12" s="10" t="s">
        <v>29</v>
      </c>
      <c r="P12" s="9" t="s">
        <v>28</v>
      </c>
      <c r="Q12" s="10" t="s">
        <v>29</v>
      </c>
      <c r="R12" s="11" t="s">
        <v>30</v>
      </c>
      <c r="S12" s="65" t="s">
        <v>29</v>
      </c>
      <c r="T12" s="12" t="s">
        <v>30</v>
      </c>
      <c r="U12" s="13" t="s">
        <v>29</v>
      </c>
      <c r="V12" s="9" t="s">
        <v>30</v>
      </c>
      <c r="W12" s="10" t="s">
        <v>29</v>
      </c>
      <c r="X12" s="9" t="s">
        <v>28</v>
      </c>
      <c r="Y12" s="10" t="s">
        <v>29</v>
      </c>
      <c r="Z12" s="11" t="s">
        <v>30</v>
      </c>
      <c r="AA12" s="65" t="s">
        <v>29</v>
      </c>
      <c r="AB12" s="12" t="s">
        <v>30</v>
      </c>
      <c r="AC12" s="13" t="s">
        <v>29</v>
      </c>
      <c r="AD12" s="9" t="s">
        <v>30</v>
      </c>
      <c r="AE12" s="10" t="s">
        <v>29</v>
      </c>
      <c r="AF12" s="9" t="s">
        <v>28</v>
      </c>
      <c r="AG12" s="10" t="s">
        <v>29</v>
      </c>
      <c r="AH12" s="11" t="s">
        <v>30</v>
      </c>
      <c r="AI12" s="65" t="s">
        <v>29</v>
      </c>
      <c r="AJ12" s="12" t="s">
        <v>30</v>
      </c>
      <c r="AK12" s="13" t="s">
        <v>29</v>
      </c>
      <c r="AL12" s="9" t="s">
        <v>30</v>
      </c>
      <c r="AM12" s="10" t="s">
        <v>29</v>
      </c>
      <c r="AN12" s="9" t="s">
        <v>28</v>
      </c>
      <c r="AO12" s="10" t="s">
        <v>29</v>
      </c>
      <c r="AP12" s="11" t="s">
        <v>30</v>
      </c>
      <c r="AQ12" s="65" t="s">
        <v>29</v>
      </c>
      <c r="AR12" s="12" t="s">
        <v>30</v>
      </c>
      <c r="AS12" s="13" t="s">
        <v>29</v>
      </c>
      <c r="AT12" s="9" t="s">
        <v>30</v>
      </c>
      <c r="AU12" s="10" t="s">
        <v>29</v>
      </c>
      <c r="AV12" s="9" t="s">
        <v>28</v>
      </c>
      <c r="AW12" s="10" t="s">
        <v>29</v>
      </c>
      <c r="AX12" s="11" t="s">
        <v>30</v>
      </c>
      <c r="AY12" s="65" t="s">
        <v>29</v>
      </c>
      <c r="AZ12" s="12" t="s">
        <v>30</v>
      </c>
      <c r="BA12" s="13" t="s">
        <v>29</v>
      </c>
      <c r="BB12" s="9" t="s">
        <v>30</v>
      </c>
      <c r="BC12" s="10" t="s">
        <v>29</v>
      </c>
      <c r="BD12" s="66"/>
      <c r="BE12" s="67"/>
      <c r="BH12" s="114"/>
    </row>
    <row r="13" spans="1:60" s="17" customFormat="1" ht="15.75" thickBot="1">
      <c r="A13" s="28"/>
      <c r="B13" s="160"/>
      <c r="C13" s="16"/>
      <c r="D13" s="1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9"/>
      <c r="BH13" s="18"/>
    </row>
    <row r="14" spans="1:60" s="17" customFormat="1" ht="51" customHeight="1" thickBot="1">
      <c r="A14" s="186" t="s">
        <v>123</v>
      </c>
      <c r="B14" s="187"/>
      <c r="C14" s="187"/>
      <c r="D14" s="187"/>
      <c r="E14" s="187"/>
      <c r="F14" s="187"/>
      <c r="G14" s="18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9"/>
      <c r="BH14" s="18"/>
    </row>
    <row r="15" spans="1:60" s="19" customFormat="1" ht="18" customHeight="1" outlineLevel="1" thickBot="1">
      <c r="A15" s="47" t="s">
        <v>31</v>
      </c>
      <c r="B15" s="161" t="s">
        <v>68</v>
      </c>
      <c r="C15" s="130"/>
      <c r="D15" s="131"/>
      <c r="E15" s="132"/>
      <c r="F15" s="132"/>
      <c r="G15" s="133"/>
      <c r="H15" s="70"/>
      <c r="I15" s="70"/>
      <c r="J15" s="70"/>
      <c r="K15" s="70"/>
      <c r="L15" s="70"/>
      <c r="M15" s="70"/>
      <c r="N15" s="70"/>
      <c r="O15" s="71"/>
      <c r="P15" s="72"/>
      <c r="Q15" s="70"/>
      <c r="R15" s="70"/>
      <c r="S15" s="70"/>
      <c r="T15" s="70"/>
      <c r="U15" s="70"/>
      <c r="V15" s="70"/>
      <c r="W15" s="71"/>
      <c r="X15" s="72"/>
      <c r="Y15" s="70"/>
      <c r="Z15" s="70"/>
      <c r="AA15" s="70"/>
      <c r="AB15" s="70"/>
      <c r="AC15" s="70"/>
      <c r="AD15" s="70"/>
      <c r="AE15" s="71"/>
      <c r="AF15" s="72"/>
      <c r="AG15" s="70"/>
      <c r="AH15" s="70"/>
      <c r="AI15" s="70"/>
      <c r="AJ15" s="70"/>
      <c r="AK15" s="70"/>
      <c r="AL15" s="70"/>
      <c r="AM15" s="71"/>
      <c r="AN15" s="72"/>
      <c r="AO15" s="70"/>
      <c r="AP15" s="70"/>
      <c r="AQ15" s="70"/>
      <c r="AR15" s="70"/>
      <c r="AS15" s="70"/>
      <c r="AT15" s="70"/>
      <c r="AU15" s="71"/>
      <c r="AV15" s="72"/>
      <c r="AW15" s="70"/>
      <c r="AX15" s="70"/>
      <c r="AY15" s="70"/>
      <c r="AZ15" s="70"/>
      <c r="BA15" s="70"/>
      <c r="BB15" s="70"/>
      <c r="BC15" s="71"/>
      <c r="BD15" s="48"/>
      <c r="BE15" s="49"/>
      <c r="BH15" s="23"/>
    </row>
    <row r="16" spans="1:60" s="19" customFormat="1" ht="15.75" customHeight="1" outlineLevel="1">
      <c r="A16" s="124">
        <v>1.01</v>
      </c>
      <c r="B16" s="162" t="s">
        <v>116</v>
      </c>
      <c r="C16" s="125" t="s">
        <v>32</v>
      </c>
      <c r="D16" s="126">
        <v>1</v>
      </c>
      <c r="E16" s="127"/>
      <c r="F16" s="127">
        <f aca="true" t="shared" si="0" ref="F16:F22">D16*E16</f>
        <v>0</v>
      </c>
      <c r="G16" s="46"/>
      <c r="H16" s="117"/>
      <c r="I16" s="74"/>
      <c r="J16" s="75"/>
      <c r="K16" s="74"/>
      <c r="L16" s="75"/>
      <c r="M16" s="74"/>
      <c r="N16" s="74"/>
      <c r="O16" s="76"/>
      <c r="P16" s="73"/>
      <c r="Q16" s="74"/>
      <c r="R16" s="75"/>
      <c r="S16" s="74"/>
      <c r="T16" s="75"/>
      <c r="U16" s="74"/>
      <c r="V16" s="74"/>
      <c r="W16" s="76"/>
      <c r="X16" s="73"/>
      <c r="Y16" s="74"/>
      <c r="Z16" s="75"/>
      <c r="AA16" s="74"/>
      <c r="AB16" s="75"/>
      <c r="AC16" s="74"/>
      <c r="AD16" s="74"/>
      <c r="AE16" s="76"/>
      <c r="AF16" s="73"/>
      <c r="AG16" s="74"/>
      <c r="AH16" s="75"/>
      <c r="AI16" s="74"/>
      <c r="AJ16" s="75"/>
      <c r="AK16" s="74"/>
      <c r="AL16" s="74"/>
      <c r="AM16" s="76"/>
      <c r="AN16" s="73"/>
      <c r="AO16" s="74"/>
      <c r="AP16" s="75"/>
      <c r="AQ16" s="74"/>
      <c r="AR16" s="75"/>
      <c r="AS16" s="74"/>
      <c r="AT16" s="74"/>
      <c r="AU16" s="76"/>
      <c r="AV16" s="73"/>
      <c r="AW16" s="74"/>
      <c r="AX16" s="75"/>
      <c r="AY16" s="74"/>
      <c r="AZ16" s="75"/>
      <c r="BA16" s="74"/>
      <c r="BB16" s="74"/>
      <c r="BC16" s="76"/>
      <c r="BD16" s="48"/>
      <c r="BE16" s="49"/>
      <c r="BH16" s="23"/>
    </row>
    <row r="17" spans="1:60" s="19" customFormat="1" ht="15.75" customHeight="1" outlineLevel="1">
      <c r="A17" s="118">
        <v>1.02</v>
      </c>
      <c r="B17" s="163" t="s">
        <v>61</v>
      </c>
      <c r="C17" s="119" t="s">
        <v>62</v>
      </c>
      <c r="D17" s="120">
        <v>1</v>
      </c>
      <c r="E17" s="116"/>
      <c r="F17" s="116">
        <f t="shared" si="0"/>
        <v>0</v>
      </c>
      <c r="G17" s="46"/>
      <c r="H17" s="117"/>
      <c r="I17" s="74"/>
      <c r="J17" s="75"/>
      <c r="K17" s="74"/>
      <c r="L17" s="75"/>
      <c r="M17" s="74"/>
      <c r="N17" s="74"/>
      <c r="O17" s="76"/>
      <c r="P17" s="73"/>
      <c r="Q17" s="74"/>
      <c r="R17" s="75"/>
      <c r="S17" s="74"/>
      <c r="T17" s="75"/>
      <c r="U17" s="74"/>
      <c r="V17" s="74"/>
      <c r="W17" s="76"/>
      <c r="X17" s="73"/>
      <c r="Y17" s="74"/>
      <c r="Z17" s="75"/>
      <c r="AA17" s="74"/>
      <c r="AB17" s="75"/>
      <c r="AC17" s="74"/>
      <c r="AD17" s="74"/>
      <c r="AE17" s="76"/>
      <c r="AF17" s="73"/>
      <c r="AG17" s="74"/>
      <c r="AH17" s="75"/>
      <c r="AI17" s="74"/>
      <c r="AJ17" s="75"/>
      <c r="AK17" s="74"/>
      <c r="AL17" s="74"/>
      <c r="AM17" s="76"/>
      <c r="AN17" s="73"/>
      <c r="AO17" s="74"/>
      <c r="AP17" s="75"/>
      <c r="AQ17" s="74"/>
      <c r="AR17" s="75"/>
      <c r="AS17" s="74"/>
      <c r="AT17" s="74"/>
      <c r="AU17" s="76"/>
      <c r="AV17" s="73"/>
      <c r="AW17" s="74"/>
      <c r="AX17" s="75"/>
      <c r="AY17" s="74"/>
      <c r="AZ17" s="75"/>
      <c r="BA17" s="74"/>
      <c r="BB17" s="74"/>
      <c r="BC17" s="76"/>
      <c r="BD17" s="48"/>
      <c r="BE17" s="49"/>
      <c r="BH17" s="23"/>
    </row>
    <row r="18" spans="1:60" s="19" customFormat="1" ht="15.75" customHeight="1" outlineLevel="1">
      <c r="A18" s="118">
        <v>1.03</v>
      </c>
      <c r="B18" s="163" t="s">
        <v>63</v>
      </c>
      <c r="C18" s="119" t="s">
        <v>32</v>
      </c>
      <c r="D18" s="120">
        <v>1</v>
      </c>
      <c r="E18" s="116"/>
      <c r="F18" s="116">
        <f t="shared" si="0"/>
        <v>0</v>
      </c>
      <c r="G18" s="46"/>
      <c r="H18" s="117"/>
      <c r="I18" s="74"/>
      <c r="J18" s="75"/>
      <c r="K18" s="74"/>
      <c r="L18" s="75"/>
      <c r="M18" s="74"/>
      <c r="N18" s="74"/>
      <c r="O18" s="76"/>
      <c r="P18" s="73"/>
      <c r="Q18" s="74"/>
      <c r="R18" s="75"/>
      <c r="S18" s="74"/>
      <c r="T18" s="75"/>
      <c r="U18" s="74"/>
      <c r="V18" s="74"/>
      <c r="W18" s="76"/>
      <c r="X18" s="73"/>
      <c r="Y18" s="74"/>
      <c r="Z18" s="75"/>
      <c r="AA18" s="74"/>
      <c r="AB18" s="75"/>
      <c r="AC18" s="74"/>
      <c r="AD18" s="74"/>
      <c r="AE18" s="76"/>
      <c r="AF18" s="73"/>
      <c r="AG18" s="74"/>
      <c r="AH18" s="75"/>
      <c r="AI18" s="74"/>
      <c r="AJ18" s="75"/>
      <c r="AK18" s="74"/>
      <c r="AL18" s="74"/>
      <c r="AM18" s="76"/>
      <c r="AN18" s="73"/>
      <c r="AO18" s="74"/>
      <c r="AP18" s="75"/>
      <c r="AQ18" s="74"/>
      <c r="AR18" s="75"/>
      <c r="AS18" s="74"/>
      <c r="AT18" s="74"/>
      <c r="AU18" s="76"/>
      <c r="AV18" s="73"/>
      <c r="AW18" s="74"/>
      <c r="AX18" s="75"/>
      <c r="AY18" s="74"/>
      <c r="AZ18" s="75"/>
      <c r="BA18" s="74"/>
      <c r="BB18" s="74"/>
      <c r="BC18" s="76"/>
      <c r="BD18" s="48"/>
      <c r="BE18" s="49"/>
      <c r="BH18" s="23"/>
    </row>
    <row r="19" spans="1:60" s="19" customFormat="1" ht="15.75" customHeight="1" outlineLevel="1">
      <c r="A19" s="118">
        <v>1.04</v>
      </c>
      <c r="B19" s="163" t="s">
        <v>64</v>
      </c>
      <c r="C19" s="119" t="s">
        <v>62</v>
      </c>
      <c r="D19" s="120">
        <v>1</v>
      </c>
      <c r="E19" s="116"/>
      <c r="F19" s="116">
        <f t="shared" si="0"/>
        <v>0</v>
      </c>
      <c r="G19" s="46"/>
      <c r="H19" s="117"/>
      <c r="I19" s="74"/>
      <c r="J19" s="75"/>
      <c r="K19" s="74"/>
      <c r="L19" s="75"/>
      <c r="M19" s="74"/>
      <c r="N19" s="74"/>
      <c r="O19" s="76"/>
      <c r="P19" s="73"/>
      <c r="Q19" s="74"/>
      <c r="R19" s="75"/>
      <c r="S19" s="74"/>
      <c r="T19" s="75"/>
      <c r="U19" s="74"/>
      <c r="V19" s="74"/>
      <c r="W19" s="76"/>
      <c r="X19" s="73"/>
      <c r="Y19" s="74"/>
      <c r="Z19" s="75"/>
      <c r="AA19" s="74"/>
      <c r="AB19" s="75"/>
      <c r="AC19" s="74"/>
      <c r="AD19" s="74"/>
      <c r="AE19" s="76"/>
      <c r="AF19" s="73"/>
      <c r="AG19" s="74"/>
      <c r="AH19" s="75"/>
      <c r="AI19" s="74"/>
      <c r="AJ19" s="75"/>
      <c r="AK19" s="74"/>
      <c r="AL19" s="74"/>
      <c r="AM19" s="76"/>
      <c r="AN19" s="73"/>
      <c r="AO19" s="74"/>
      <c r="AP19" s="75"/>
      <c r="AQ19" s="74"/>
      <c r="AR19" s="75"/>
      <c r="AS19" s="74"/>
      <c r="AT19" s="74"/>
      <c r="AU19" s="76"/>
      <c r="AV19" s="73"/>
      <c r="AW19" s="74"/>
      <c r="AX19" s="75"/>
      <c r="AY19" s="74"/>
      <c r="AZ19" s="75"/>
      <c r="BA19" s="74"/>
      <c r="BB19" s="74"/>
      <c r="BC19" s="76"/>
      <c r="BD19" s="48"/>
      <c r="BE19" s="49"/>
      <c r="BH19" s="23"/>
    </row>
    <row r="20" spans="1:60" s="20" customFormat="1" ht="15.75" customHeight="1" outlineLevel="1">
      <c r="A20" s="118">
        <v>1.05</v>
      </c>
      <c r="B20" s="163" t="s">
        <v>65</v>
      </c>
      <c r="C20" s="119" t="s">
        <v>48</v>
      </c>
      <c r="D20" s="120">
        <v>6</v>
      </c>
      <c r="E20" s="116"/>
      <c r="F20" s="116">
        <f t="shared" si="0"/>
        <v>0</v>
      </c>
      <c r="G20" s="46"/>
      <c r="H20" s="94" t="e">
        <f>+J20+L20</f>
        <v>#VALUE!</v>
      </c>
      <c r="I20" s="78" t="e">
        <f>+K20+M20</f>
        <v>#VALUE!</v>
      </c>
      <c r="J20" s="79" t="e">
        <f>+I20</f>
        <v>#VALUE!</v>
      </c>
      <c r="K20" s="80" t="e">
        <f>+J20*$F20</f>
        <v>#VALUE!</v>
      </c>
      <c r="L20" s="79"/>
      <c r="M20" s="78">
        <f>+L20*$F20</f>
        <v>0</v>
      </c>
      <c r="N20" s="78" t="e">
        <f>1-H20</f>
        <v>#VALUE!</v>
      </c>
      <c r="O20" s="81" t="e">
        <f>+$F20-I20</f>
        <v>#VALUE!</v>
      </c>
      <c r="P20" s="77" t="e">
        <f>+R20+T20</f>
        <v>#VALUE!</v>
      </c>
      <c r="Q20" s="78" t="e">
        <f>+S20+U20</f>
        <v>#VALUE!</v>
      </c>
      <c r="R20" s="79" t="e">
        <f>+H20</f>
        <v>#VALUE!</v>
      </c>
      <c r="S20" s="80" t="e">
        <f>+R20*$F20</f>
        <v>#VALUE!</v>
      </c>
      <c r="T20" s="79"/>
      <c r="U20" s="78">
        <f>+T20*$F20</f>
        <v>0</v>
      </c>
      <c r="V20" s="78" t="e">
        <f>1-P20</f>
        <v>#VALUE!</v>
      </c>
      <c r="W20" s="81" t="e">
        <f>+$F20-Q20</f>
        <v>#VALUE!</v>
      </c>
      <c r="X20" s="77" t="e">
        <f>+Z20+AB20</f>
        <v>#VALUE!</v>
      </c>
      <c r="Y20" s="78" t="e">
        <f>+AA20+AC20</f>
        <v>#VALUE!</v>
      </c>
      <c r="Z20" s="79" t="e">
        <f>+P20</f>
        <v>#VALUE!</v>
      </c>
      <c r="AA20" s="80" t="e">
        <f>+Z20*$F20</f>
        <v>#VALUE!</v>
      </c>
      <c r="AB20" s="79"/>
      <c r="AC20" s="78">
        <f>+AB20*$F20</f>
        <v>0</v>
      </c>
      <c r="AD20" s="78" t="e">
        <f>1-X20</f>
        <v>#VALUE!</v>
      </c>
      <c r="AE20" s="81" t="e">
        <f>+$F20-Y20</f>
        <v>#VALUE!</v>
      </c>
      <c r="AF20" s="77" t="e">
        <f>+AH20+AJ20</f>
        <v>#VALUE!</v>
      </c>
      <c r="AG20" s="78" t="e">
        <f>+AI20+AK20</f>
        <v>#VALUE!</v>
      </c>
      <c r="AH20" s="79" t="e">
        <f>+X20</f>
        <v>#VALUE!</v>
      </c>
      <c r="AI20" s="80" t="e">
        <f>+AH20*$F20</f>
        <v>#VALUE!</v>
      </c>
      <c r="AJ20" s="79"/>
      <c r="AK20" s="78">
        <f>+AJ20*$F20</f>
        <v>0</v>
      </c>
      <c r="AL20" s="78" t="e">
        <f>1-AF20</f>
        <v>#VALUE!</v>
      </c>
      <c r="AM20" s="81" t="e">
        <f>+$F20-AG20</f>
        <v>#VALUE!</v>
      </c>
      <c r="AN20" s="77" t="e">
        <f>+AP20+AR20</f>
        <v>#VALUE!</v>
      </c>
      <c r="AO20" s="78" t="e">
        <f>+AQ20+AS20</f>
        <v>#VALUE!</v>
      </c>
      <c r="AP20" s="79" t="e">
        <f>+AF20</f>
        <v>#VALUE!</v>
      </c>
      <c r="AQ20" s="80" t="e">
        <f>+AP20*$F20</f>
        <v>#VALUE!</v>
      </c>
      <c r="AR20" s="79"/>
      <c r="AS20" s="78">
        <f>+AR20*$F20</f>
        <v>0</v>
      </c>
      <c r="AT20" s="78" t="e">
        <f>1-AN20</f>
        <v>#VALUE!</v>
      </c>
      <c r="AU20" s="81" t="e">
        <f>+$F20-AO20</f>
        <v>#VALUE!</v>
      </c>
      <c r="AV20" s="77" t="e">
        <f>+AX20+AZ20</f>
        <v>#VALUE!</v>
      </c>
      <c r="AW20" s="78" t="e">
        <f>+AY20+BA20</f>
        <v>#VALUE!</v>
      </c>
      <c r="AX20" s="79" t="e">
        <f>+AN20</f>
        <v>#VALUE!</v>
      </c>
      <c r="AY20" s="80" t="e">
        <f>+AX20*$F20</f>
        <v>#VALUE!</v>
      </c>
      <c r="AZ20" s="79"/>
      <c r="BA20" s="78">
        <f>+AZ20*$F20</f>
        <v>0</v>
      </c>
      <c r="BB20" s="78" t="e">
        <f>1-AV20</f>
        <v>#VALUE!</v>
      </c>
      <c r="BC20" s="81" t="e">
        <f>+$F20-AW20</f>
        <v>#VALUE!</v>
      </c>
      <c r="BD20" s="82"/>
      <c r="BE20" s="49"/>
      <c r="BH20" s="41"/>
    </row>
    <row r="21" spans="1:60" s="19" customFormat="1" ht="15.75" customHeight="1" outlineLevel="1">
      <c r="A21" s="118">
        <v>1.06</v>
      </c>
      <c r="B21" s="163" t="s">
        <v>66</v>
      </c>
      <c r="C21" s="119" t="s">
        <v>32</v>
      </c>
      <c r="D21" s="120">
        <v>1</v>
      </c>
      <c r="E21" s="116"/>
      <c r="F21" s="116">
        <f t="shared" si="0"/>
        <v>0</v>
      </c>
      <c r="G21" s="46"/>
      <c r="H21" s="94" t="e">
        <f>+J21+L21</f>
        <v>#VALUE!</v>
      </c>
      <c r="I21" s="78" t="e">
        <f>+K21+M21</f>
        <v>#VALUE!</v>
      </c>
      <c r="J21" s="79" t="e">
        <f>+I21</f>
        <v>#VALUE!</v>
      </c>
      <c r="K21" s="80" t="e">
        <f>+J21*$F21</f>
        <v>#VALUE!</v>
      </c>
      <c r="L21" s="79"/>
      <c r="M21" s="78">
        <f>+L21*$F21</f>
        <v>0</v>
      </c>
      <c r="N21" s="78" t="e">
        <f>1-H21</f>
        <v>#VALUE!</v>
      </c>
      <c r="O21" s="81" t="e">
        <f>+$F21-I21</f>
        <v>#VALUE!</v>
      </c>
      <c r="P21" s="77" t="e">
        <f>+R21+T21</f>
        <v>#VALUE!</v>
      </c>
      <c r="Q21" s="78" t="e">
        <f>+S21+U21</f>
        <v>#VALUE!</v>
      </c>
      <c r="R21" s="79" t="e">
        <f>+H21</f>
        <v>#VALUE!</v>
      </c>
      <c r="S21" s="80" t="e">
        <f>+R21*$F21</f>
        <v>#VALUE!</v>
      </c>
      <c r="T21" s="79"/>
      <c r="U21" s="78">
        <f>+T21*$F21</f>
        <v>0</v>
      </c>
      <c r="V21" s="78" t="e">
        <f>1-P21</f>
        <v>#VALUE!</v>
      </c>
      <c r="W21" s="81" t="e">
        <f>+$F21-Q21</f>
        <v>#VALUE!</v>
      </c>
      <c r="X21" s="77" t="e">
        <f>+Z21+AB21</f>
        <v>#VALUE!</v>
      </c>
      <c r="Y21" s="78" t="e">
        <f>+AA21+AC21</f>
        <v>#VALUE!</v>
      </c>
      <c r="Z21" s="79" t="e">
        <f>+P21</f>
        <v>#VALUE!</v>
      </c>
      <c r="AA21" s="80" t="e">
        <f>+Z21*$F21</f>
        <v>#VALUE!</v>
      </c>
      <c r="AB21" s="79"/>
      <c r="AC21" s="78">
        <f>+AB21*$F21</f>
        <v>0</v>
      </c>
      <c r="AD21" s="78" t="e">
        <f>1-X21</f>
        <v>#VALUE!</v>
      </c>
      <c r="AE21" s="81" t="e">
        <f>+$F21-Y21</f>
        <v>#VALUE!</v>
      </c>
      <c r="AF21" s="77" t="e">
        <f>+AH21+AJ21</f>
        <v>#VALUE!</v>
      </c>
      <c r="AG21" s="78" t="e">
        <f>+AI21+AK21</f>
        <v>#VALUE!</v>
      </c>
      <c r="AH21" s="79" t="e">
        <f>+X21</f>
        <v>#VALUE!</v>
      </c>
      <c r="AI21" s="80" t="e">
        <f>+AH21*$F21</f>
        <v>#VALUE!</v>
      </c>
      <c r="AJ21" s="79"/>
      <c r="AK21" s="78">
        <f>+AJ21*$F21</f>
        <v>0</v>
      </c>
      <c r="AL21" s="78" t="e">
        <f>1-AF21</f>
        <v>#VALUE!</v>
      </c>
      <c r="AM21" s="81" t="e">
        <f>+$F21-AG21</f>
        <v>#VALUE!</v>
      </c>
      <c r="AN21" s="77" t="e">
        <f>+AP21+AR21</f>
        <v>#VALUE!</v>
      </c>
      <c r="AO21" s="78" t="e">
        <f>+AQ21+AS21</f>
        <v>#VALUE!</v>
      </c>
      <c r="AP21" s="79" t="e">
        <f>+AF21</f>
        <v>#VALUE!</v>
      </c>
      <c r="AQ21" s="80" t="e">
        <f>+AP21*$F21</f>
        <v>#VALUE!</v>
      </c>
      <c r="AR21" s="79"/>
      <c r="AS21" s="78">
        <f>+AR21*$F21</f>
        <v>0</v>
      </c>
      <c r="AT21" s="78" t="e">
        <f>1-AN21</f>
        <v>#VALUE!</v>
      </c>
      <c r="AU21" s="81" t="e">
        <f>+$F21-AO21</f>
        <v>#VALUE!</v>
      </c>
      <c r="AV21" s="77" t="e">
        <f>+AX21+AZ21</f>
        <v>#VALUE!</v>
      </c>
      <c r="AW21" s="78" t="e">
        <f>+AY21+BA21</f>
        <v>#VALUE!</v>
      </c>
      <c r="AX21" s="79" t="e">
        <f>+AN21</f>
        <v>#VALUE!</v>
      </c>
      <c r="AY21" s="80" t="e">
        <f>+AX21*$F21</f>
        <v>#VALUE!</v>
      </c>
      <c r="AZ21" s="79"/>
      <c r="BA21" s="78">
        <f>+AZ21*$F21</f>
        <v>0</v>
      </c>
      <c r="BB21" s="78" t="e">
        <f>1-AV21</f>
        <v>#VALUE!</v>
      </c>
      <c r="BC21" s="81" t="e">
        <f>+$F21-AW21</f>
        <v>#VALUE!</v>
      </c>
      <c r="BD21" s="48"/>
      <c r="BE21" s="49"/>
      <c r="BH21" s="23"/>
    </row>
    <row r="22" spans="1:60" s="19" customFormat="1" ht="15.75" customHeight="1" outlineLevel="1" thickBot="1">
      <c r="A22" s="118">
        <v>1.07</v>
      </c>
      <c r="B22" s="164" t="s">
        <v>117</v>
      </c>
      <c r="C22" s="134" t="s">
        <v>48</v>
      </c>
      <c r="D22" s="135">
        <v>6</v>
      </c>
      <c r="E22" s="136"/>
      <c r="F22" s="136">
        <f t="shared" si="0"/>
        <v>0</v>
      </c>
      <c r="G22" s="46"/>
      <c r="H22" s="95"/>
      <c r="I22" s="84"/>
      <c r="J22" s="85"/>
      <c r="K22" s="86"/>
      <c r="L22" s="85"/>
      <c r="M22" s="84"/>
      <c r="N22" s="84"/>
      <c r="O22" s="87"/>
      <c r="P22" s="83"/>
      <c r="Q22" s="84"/>
      <c r="R22" s="85"/>
      <c r="S22" s="86"/>
      <c r="T22" s="85"/>
      <c r="U22" s="84"/>
      <c r="V22" s="84"/>
      <c r="W22" s="87"/>
      <c r="X22" s="83"/>
      <c r="Y22" s="84"/>
      <c r="Z22" s="85"/>
      <c r="AA22" s="86"/>
      <c r="AB22" s="85"/>
      <c r="AC22" s="84"/>
      <c r="AD22" s="84"/>
      <c r="AE22" s="87"/>
      <c r="AF22" s="83"/>
      <c r="AG22" s="84"/>
      <c r="AH22" s="85"/>
      <c r="AI22" s="86"/>
      <c r="AJ22" s="85"/>
      <c r="AK22" s="84"/>
      <c r="AL22" s="84"/>
      <c r="AM22" s="87"/>
      <c r="AN22" s="83"/>
      <c r="AO22" s="84"/>
      <c r="AP22" s="85"/>
      <c r="AQ22" s="86"/>
      <c r="AR22" s="85"/>
      <c r="AS22" s="84"/>
      <c r="AT22" s="84"/>
      <c r="AU22" s="87"/>
      <c r="AV22" s="83"/>
      <c r="AW22" s="84"/>
      <c r="AX22" s="85"/>
      <c r="AY22" s="86"/>
      <c r="AZ22" s="85"/>
      <c r="BA22" s="84"/>
      <c r="BB22" s="84"/>
      <c r="BC22" s="87"/>
      <c r="BD22" s="48"/>
      <c r="BE22" s="49"/>
      <c r="BH22" s="23"/>
    </row>
    <row r="23" spans="1:60" s="19" customFormat="1" ht="15.75" customHeight="1" outlineLevel="1" thickBot="1">
      <c r="A23" s="122"/>
      <c r="B23" s="165" t="s">
        <v>33</v>
      </c>
      <c r="C23" s="142"/>
      <c r="D23" s="139"/>
      <c r="E23" s="140"/>
      <c r="F23" s="140"/>
      <c r="G23" s="141">
        <f>SUM(F16:F22)</f>
        <v>0</v>
      </c>
      <c r="H23" s="95"/>
      <c r="I23" s="84"/>
      <c r="J23" s="85"/>
      <c r="K23" s="86"/>
      <c r="L23" s="85"/>
      <c r="M23" s="84"/>
      <c r="N23" s="84"/>
      <c r="O23" s="87"/>
      <c r="P23" s="83"/>
      <c r="Q23" s="84"/>
      <c r="R23" s="85"/>
      <c r="S23" s="86"/>
      <c r="T23" s="85"/>
      <c r="U23" s="84"/>
      <c r="V23" s="84"/>
      <c r="W23" s="87"/>
      <c r="X23" s="83"/>
      <c r="Y23" s="84"/>
      <c r="Z23" s="85"/>
      <c r="AA23" s="86"/>
      <c r="AB23" s="85"/>
      <c r="AC23" s="84"/>
      <c r="AD23" s="84"/>
      <c r="AE23" s="87"/>
      <c r="AF23" s="83"/>
      <c r="AG23" s="84"/>
      <c r="AH23" s="85"/>
      <c r="AI23" s="86"/>
      <c r="AJ23" s="85"/>
      <c r="AK23" s="84"/>
      <c r="AL23" s="84"/>
      <c r="AM23" s="87"/>
      <c r="AN23" s="83"/>
      <c r="AO23" s="84"/>
      <c r="AP23" s="85"/>
      <c r="AQ23" s="86"/>
      <c r="AR23" s="85"/>
      <c r="AS23" s="84"/>
      <c r="AT23" s="84"/>
      <c r="AU23" s="87"/>
      <c r="AV23" s="83"/>
      <c r="AW23" s="84"/>
      <c r="AX23" s="85"/>
      <c r="AY23" s="86"/>
      <c r="AZ23" s="85"/>
      <c r="BA23" s="84"/>
      <c r="BB23" s="84"/>
      <c r="BC23" s="87"/>
      <c r="BD23" s="48"/>
      <c r="BE23" s="49"/>
      <c r="BH23" s="23"/>
    </row>
    <row r="24" spans="1:60" s="19" customFormat="1" ht="7.5" customHeight="1" outlineLevel="1" thickBot="1">
      <c r="A24" s="122"/>
      <c r="B24" s="166"/>
      <c r="C24" s="123"/>
      <c r="D24" s="45"/>
      <c r="E24" s="101"/>
      <c r="F24" s="101"/>
      <c r="G24" s="46"/>
      <c r="H24" s="95"/>
      <c r="I24" s="84"/>
      <c r="J24" s="85"/>
      <c r="K24" s="86"/>
      <c r="L24" s="85"/>
      <c r="M24" s="84"/>
      <c r="N24" s="84"/>
      <c r="O24" s="87"/>
      <c r="P24" s="83"/>
      <c r="Q24" s="84"/>
      <c r="R24" s="85"/>
      <c r="S24" s="86"/>
      <c r="T24" s="85"/>
      <c r="U24" s="84"/>
      <c r="V24" s="84"/>
      <c r="W24" s="87"/>
      <c r="X24" s="83"/>
      <c r="Y24" s="84"/>
      <c r="Z24" s="85"/>
      <c r="AA24" s="86"/>
      <c r="AB24" s="85"/>
      <c r="AC24" s="84"/>
      <c r="AD24" s="84"/>
      <c r="AE24" s="87"/>
      <c r="AF24" s="83"/>
      <c r="AG24" s="84"/>
      <c r="AH24" s="85"/>
      <c r="AI24" s="86"/>
      <c r="AJ24" s="85"/>
      <c r="AK24" s="84"/>
      <c r="AL24" s="84"/>
      <c r="AM24" s="87"/>
      <c r="AN24" s="83"/>
      <c r="AO24" s="84"/>
      <c r="AP24" s="85"/>
      <c r="AQ24" s="86"/>
      <c r="AR24" s="85"/>
      <c r="AS24" s="84"/>
      <c r="AT24" s="84"/>
      <c r="AU24" s="87"/>
      <c r="AV24" s="83"/>
      <c r="AW24" s="84"/>
      <c r="AX24" s="85"/>
      <c r="AY24" s="86"/>
      <c r="AZ24" s="85"/>
      <c r="BA24" s="84"/>
      <c r="BB24" s="84"/>
      <c r="BC24" s="87"/>
      <c r="BD24" s="48"/>
      <c r="BE24" s="49"/>
      <c r="BH24" s="23"/>
    </row>
    <row r="25" spans="1:60" s="19" customFormat="1" ht="18" customHeight="1" outlineLevel="1" thickBot="1">
      <c r="A25" s="47" t="s">
        <v>34</v>
      </c>
      <c r="B25" s="161" t="s">
        <v>67</v>
      </c>
      <c r="C25" s="130"/>
      <c r="D25" s="131"/>
      <c r="E25" s="132"/>
      <c r="F25" s="132"/>
      <c r="G25" s="133"/>
      <c r="H25" s="128" t="e">
        <f>I25/$G$30</f>
        <v>#REF!</v>
      </c>
      <c r="I25" s="89" t="e">
        <f>+K25+M25</f>
        <v>#REF!</v>
      </c>
      <c r="J25" s="90" t="e">
        <f>+#REF!</f>
        <v>#REF!</v>
      </c>
      <c r="K25" s="91" t="e">
        <f>+#REF!</f>
        <v>#REF!</v>
      </c>
      <c r="L25" s="92" t="e">
        <f>M25/$G$30</f>
        <v>#DIV/0!</v>
      </c>
      <c r="M25" s="89">
        <f>SUM(M16:M21)</f>
        <v>0</v>
      </c>
      <c r="N25" s="88" t="e">
        <f>1-H25</f>
        <v>#REF!</v>
      </c>
      <c r="O25" s="89" t="e">
        <f>+$G30-I25</f>
        <v>#REF!</v>
      </c>
      <c r="P25" s="88" t="e">
        <f>Q25/$G$30</f>
        <v>#REF!</v>
      </c>
      <c r="Q25" s="89" t="e">
        <f>+S25+U25</f>
        <v>#REF!</v>
      </c>
      <c r="R25" s="90" t="e">
        <f>+H25</f>
        <v>#REF!</v>
      </c>
      <c r="S25" s="91" t="e">
        <f>+I25</f>
        <v>#REF!</v>
      </c>
      <c r="T25" s="92" t="e">
        <f>U25/$G$30</f>
        <v>#DIV/0!</v>
      </c>
      <c r="U25" s="89">
        <f>SUM(U16:U21)</f>
        <v>0</v>
      </c>
      <c r="V25" s="88" t="e">
        <f>1-P25</f>
        <v>#REF!</v>
      </c>
      <c r="W25" s="89" t="e">
        <f>+$G30-Q25</f>
        <v>#REF!</v>
      </c>
      <c r="X25" s="88" t="e">
        <f>Y25/$G$30</f>
        <v>#REF!</v>
      </c>
      <c r="Y25" s="89" t="e">
        <f>+AA25+AC25</f>
        <v>#REF!</v>
      </c>
      <c r="Z25" s="90" t="e">
        <f>+P25</f>
        <v>#REF!</v>
      </c>
      <c r="AA25" s="91" t="e">
        <f>+Q25</f>
        <v>#REF!</v>
      </c>
      <c r="AB25" s="92" t="e">
        <f>AC25/$G$30</f>
        <v>#DIV/0!</v>
      </c>
      <c r="AC25" s="89">
        <f>SUM(AC16:AC21)</f>
        <v>0</v>
      </c>
      <c r="AD25" s="88" t="e">
        <f>1-X25</f>
        <v>#REF!</v>
      </c>
      <c r="AE25" s="89" t="e">
        <f>+$G30-Y25</f>
        <v>#REF!</v>
      </c>
      <c r="AF25" s="88" t="e">
        <f>AG25/$G$30</f>
        <v>#REF!</v>
      </c>
      <c r="AG25" s="89" t="e">
        <f>+AI25+AK25</f>
        <v>#REF!</v>
      </c>
      <c r="AH25" s="90" t="e">
        <f>+X25</f>
        <v>#REF!</v>
      </c>
      <c r="AI25" s="91" t="e">
        <f>+Y25</f>
        <v>#REF!</v>
      </c>
      <c r="AJ25" s="92" t="e">
        <f>AK25/$G$30</f>
        <v>#DIV/0!</v>
      </c>
      <c r="AK25" s="89">
        <f>SUM(AK16:AK21)</f>
        <v>0</v>
      </c>
      <c r="AL25" s="88" t="e">
        <f>1-AF25</f>
        <v>#REF!</v>
      </c>
      <c r="AM25" s="89" t="e">
        <f>+$G30-AG25</f>
        <v>#REF!</v>
      </c>
      <c r="AN25" s="88" t="e">
        <f>AO25/$G$30</f>
        <v>#REF!</v>
      </c>
      <c r="AO25" s="89" t="e">
        <f>+AQ25+AS25</f>
        <v>#REF!</v>
      </c>
      <c r="AP25" s="90" t="e">
        <f>+AF25</f>
        <v>#REF!</v>
      </c>
      <c r="AQ25" s="91" t="e">
        <f>+AG25</f>
        <v>#REF!</v>
      </c>
      <c r="AR25" s="92" t="e">
        <f>AS25/$G$30</f>
        <v>#DIV/0!</v>
      </c>
      <c r="AS25" s="89">
        <f>SUM(AS16:AS21)</f>
        <v>0</v>
      </c>
      <c r="AT25" s="88" t="e">
        <f>1-AN25</f>
        <v>#REF!</v>
      </c>
      <c r="AU25" s="89" t="e">
        <f>+$G30-AO25</f>
        <v>#REF!</v>
      </c>
      <c r="AV25" s="88" t="e">
        <f>AW25/$G$30</f>
        <v>#REF!</v>
      </c>
      <c r="AW25" s="89" t="e">
        <f>+AY25+BA25</f>
        <v>#REF!</v>
      </c>
      <c r="AX25" s="90" t="e">
        <f>+AN25</f>
        <v>#REF!</v>
      </c>
      <c r="AY25" s="91" t="e">
        <f>+AO25</f>
        <v>#REF!</v>
      </c>
      <c r="AZ25" s="92" t="e">
        <f>BA25/$G$30</f>
        <v>#DIV/0!</v>
      </c>
      <c r="BA25" s="89">
        <f>SUM(BA16:BA21)</f>
        <v>0</v>
      </c>
      <c r="BB25" s="88" t="e">
        <f>1-AV25</f>
        <v>#REF!</v>
      </c>
      <c r="BC25" s="89" t="e">
        <f>+$G30-AW25</f>
        <v>#REF!</v>
      </c>
      <c r="BD25" s="48"/>
      <c r="BE25" s="49"/>
      <c r="BH25" s="23"/>
    </row>
    <row r="26" spans="1:60" s="19" customFormat="1" ht="16.5" outlineLevel="1" thickBot="1">
      <c r="A26" s="124">
        <v>2.01</v>
      </c>
      <c r="B26" s="162" t="s">
        <v>69</v>
      </c>
      <c r="C26" s="125" t="s">
        <v>35</v>
      </c>
      <c r="D26" s="126">
        <v>1200</v>
      </c>
      <c r="E26" s="127"/>
      <c r="F26" s="127">
        <f>D26*E26</f>
        <v>0</v>
      </c>
      <c r="G26" s="46"/>
      <c r="H26" s="70"/>
      <c r="I26" s="70"/>
      <c r="J26" s="70"/>
      <c r="K26" s="70"/>
      <c r="L26" s="70"/>
      <c r="M26" s="70"/>
      <c r="N26" s="70"/>
      <c r="O26" s="71"/>
      <c r="P26" s="72"/>
      <c r="Q26" s="70"/>
      <c r="R26" s="70"/>
      <c r="S26" s="70"/>
      <c r="T26" s="70"/>
      <c r="U26" s="70"/>
      <c r="V26" s="70"/>
      <c r="W26" s="71"/>
      <c r="X26" s="72"/>
      <c r="Y26" s="70"/>
      <c r="Z26" s="70"/>
      <c r="AA26" s="70"/>
      <c r="AB26" s="70"/>
      <c r="AC26" s="70"/>
      <c r="AD26" s="70"/>
      <c r="AE26" s="71"/>
      <c r="AF26" s="72"/>
      <c r="AG26" s="70"/>
      <c r="AH26" s="70"/>
      <c r="AI26" s="70"/>
      <c r="AJ26" s="70"/>
      <c r="AK26" s="70"/>
      <c r="AL26" s="70"/>
      <c r="AM26" s="71"/>
      <c r="AN26" s="72"/>
      <c r="AO26" s="70"/>
      <c r="AP26" s="70"/>
      <c r="AQ26" s="70"/>
      <c r="AR26" s="70"/>
      <c r="AS26" s="70"/>
      <c r="AT26" s="70"/>
      <c r="AU26" s="71"/>
      <c r="AV26" s="72"/>
      <c r="AW26" s="70"/>
      <c r="AX26" s="70"/>
      <c r="AY26" s="70"/>
      <c r="AZ26" s="70"/>
      <c r="BA26" s="70"/>
      <c r="BB26" s="70"/>
      <c r="BC26" s="71"/>
      <c r="BD26" s="48"/>
      <c r="BE26" s="49"/>
      <c r="BH26" s="23"/>
    </row>
    <row r="27" spans="1:60" s="19" customFormat="1" ht="16.5" customHeight="1" outlineLevel="1">
      <c r="A27" s="118">
        <v>2.02</v>
      </c>
      <c r="B27" s="163" t="s">
        <v>70</v>
      </c>
      <c r="C27" s="119" t="s">
        <v>35</v>
      </c>
      <c r="D27" s="120">
        <v>1800</v>
      </c>
      <c r="E27" s="116"/>
      <c r="F27" s="116">
        <f>D27*E27</f>
        <v>0</v>
      </c>
      <c r="G27" s="46"/>
      <c r="H27" s="94" t="e">
        <f aca="true" t="shared" si="1" ref="H27:I29">+J27+L27</f>
        <v>#VALUE!</v>
      </c>
      <c r="I27" s="78" t="e">
        <f t="shared" si="1"/>
        <v>#VALUE!</v>
      </c>
      <c r="J27" s="79" t="e">
        <f>+I27</f>
        <v>#VALUE!</v>
      </c>
      <c r="K27" s="80" t="e">
        <f>+J27*$F51</f>
        <v>#VALUE!</v>
      </c>
      <c r="L27" s="79">
        <v>0.2</v>
      </c>
      <c r="M27" s="78">
        <f>+L27*$F51</f>
        <v>0</v>
      </c>
      <c r="N27" s="78" t="e">
        <f>1-H27</f>
        <v>#VALUE!</v>
      </c>
      <c r="O27" s="81" t="e">
        <f>+$F51-I27</f>
        <v>#VALUE!</v>
      </c>
      <c r="P27" s="77" t="e">
        <f aca="true" t="shared" si="2" ref="P27:Q29">+R27+T27</f>
        <v>#VALUE!</v>
      </c>
      <c r="Q27" s="78" t="e">
        <f t="shared" si="2"/>
        <v>#VALUE!</v>
      </c>
      <c r="R27" s="79" t="e">
        <f>+H27</f>
        <v>#VALUE!</v>
      </c>
      <c r="S27" s="80" t="e">
        <f>+R27*$F51</f>
        <v>#VALUE!</v>
      </c>
      <c r="T27" s="79">
        <v>0.2</v>
      </c>
      <c r="U27" s="78">
        <f>+T27*$F51</f>
        <v>0</v>
      </c>
      <c r="V27" s="78" t="e">
        <f>1-P27</f>
        <v>#VALUE!</v>
      </c>
      <c r="W27" s="81" t="e">
        <f>+$F51-Q27</f>
        <v>#VALUE!</v>
      </c>
      <c r="X27" s="77" t="e">
        <f aca="true" t="shared" si="3" ref="X27:Y29">+Z27+AB27</f>
        <v>#VALUE!</v>
      </c>
      <c r="Y27" s="78" t="e">
        <f t="shared" si="3"/>
        <v>#VALUE!</v>
      </c>
      <c r="Z27" s="79" t="e">
        <f>+P27</f>
        <v>#VALUE!</v>
      </c>
      <c r="AA27" s="80" t="e">
        <f>+Z27*$F51</f>
        <v>#VALUE!</v>
      </c>
      <c r="AB27" s="79">
        <v>0.2</v>
      </c>
      <c r="AC27" s="78">
        <f>+AB27*$F51</f>
        <v>0</v>
      </c>
      <c r="AD27" s="78" t="e">
        <f>1-X27</f>
        <v>#VALUE!</v>
      </c>
      <c r="AE27" s="81" t="e">
        <f>+$F51-Y27</f>
        <v>#VALUE!</v>
      </c>
      <c r="AF27" s="77" t="e">
        <f aca="true" t="shared" si="4" ref="AF27:AG29">+AH27+AJ27</f>
        <v>#VALUE!</v>
      </c>
      <c r="AG27" s="78" t="e">
        <f t="shared" si="4"/>
        <v>#VALUE!</v>
      </c>
      <c r="AH27" s="79" t="e">
        <f>+X27</f>
        <v>#VALUE!</v>
      </c>
      <c r="AI27" s="80" t="e">
        <f>+AH27*$F51</f>
        <v>#VALUE!</v>
      </c>
      <c r="AJ27" s="79">
        <v>0.2</v>
      </c>
      <c r="AK27" s="78">
        <f>+AJ27*$F51</f>
        <v>0</v>
      </c>
      <c r="AL27" s="78" t="e">
        <f>1-AF27</f>
        <v>#VALUE!</v>
      </c>
      <c r="AM27" s="81" t="e">
        <f>+$F51-AG27</f>
        <v>#VALUE!</v>
      </c>
      <c r="AN27" s="77" t="e">
        <f aca="true" t="shared" si="5" ref="AN27:AO29">+AP27+AR27</f>
        <v>#VALUE!</v>
      </c>
      <c r="AO27" s="78" t="e">
        <f t="shared" si="5"/>
        <v>#VALUE!</v>
      </c>
      <c r="AP27" s="79" t="e">
        <f>+AF27</f>
        <v>#VALUE!</v>
      </c>
      <c r="AQ27" s="80" t="e">
        <f>+AP27*$F51</f>
        <v>#VALUE!</v>
      </c>
      <c r="AR27" s="79">
        <v>0.2</v>
      </c>
      <c r="AS27" s="78">
        <f>+AR27*$F51</f>
        <v>0</v>
      </c>
      <c r="AT27" s="78" t="e">
        <f>1-AN27</f>
        <v>#VALUE!</v>
      </c>
      <c r="AU27" s="81" t="e">
        <f>+$F51-AO27</f>
        <v>#VALUE!</v>
      </c>
      <c r="AV27" s="77" t="e">
        <f aca="true" t="shared" si="6" ref="AV27:AW29">+AX27+AZ27</f>
        <v>#VALUE!</v>
      </c>
      <c r="AW27" s="78" t="e">
        <f t="shared" si="6"/>
        <v>#VALUE!</v>
      </c>
      <c r="AX27" s="79" t="e">
        <f>+AN27</f>
        <v>#VALUE!</v>
      </c>
      <c r="AY27" s="80" t="e">
        <f>+AX27*$F51</f>
        <v>#VALUE!</v>
      </c>
      <c r="AZ27" s="79">
        <v>0.2</v>
      </c>
      <c r="BA27" s="78">
        <f>+AZ27*$F51</f>
        <v>0</v>
      </c>
      <c r="BB27" s="78" t="e">
        <f>1-AV27</f>
        <v>#VALUE!</v>
      </c>
      <c r="BC27" s="81" t="e">
        <f>+$F51-AW27</f>
        <v>#VALUE!</v>
      </c>
      <c r="BD27" s="93"/>
      <c r="BE27" s="49"/>
      <c r="BH27" s="23"/>
    </row>
    <row r="28" spans="1:60" s="19" customFormat="1" ht="16.5" customHeight="1" outlineLevel="1">
      <c r="A28" s="118">
        <v>2.03</v>
      </c>
      <c r="B28" s="163" t="s">
        <v>73</v>
      </c>
      <c r="C28" s="119" t="s">
        <v>71</v>
      </c>
      <c r="D28" s="120">
        <v>240</v>
      </c>
      <c r="E28" s="116"/>
      <c r="F28" s="116">
        <f>D28*E28</f>
        <v>0</v>
      </c>
      <c r="G28" s="46"/>
      <c r="H28" s="94"/>
      <c r="I28" s="78"/>
      <c r="J28" s="79"/>
      <c r="K28" s="80"/>
      <c r="L28" s="79"/>
      <c r="M28" s="78"/>
      <c r="N28" s="78"/>
      <c r="O28" s="81"/>
      <c r="P28" s="77"/>
      <c r="Q28" s="78"/>
      <c r="R28" s="79"/>
      <c r="S28" s="80"/>
      <c r="T28" s="79"/>
      <c r="U28" s="78"/>
      <c r="V28" s="78"/>
      <c r="W28" s="81"/>
      <c r="X28" s="77"/>
      <c r="Y28" s="78"/>
      <c r="Z28" s="79"/>
      <c r="AA28" s="80"/>
      <c r="AB28" s="79"/>
      <c r="AC28" s="78"/>
      <c r="AD28" s="78"/>
      <c r="AE28" s="81"/>
      <c r="AF28" s="77"/>
      <c r="AG28" s="78"/>
      <c r="AH28" s="79"/>
      <c r="AI28" s="80"/>
      <c r="AJ28" s="79"/>
      <c r="AK28" s="78"/>
      <c r="AL28" s="78"/>
      <c r="AM28" s="81"/>
      <c r="AN28" s="77"/>
      <c r="AO28" s="78"/>
      <c r="AP28" s="79"/>
      <c r="AQ28" s="80"/>
      <c r="AR28" s="79"/>
      <c r="AS28" s="78"/>
      <c r="AT28" s="78"/>
      <c r="AU28" s="81"/>
      <c r="AV28" s="77"/>
      <c r="AW28" s="78"/>
      <c r="AX28" s="79"/>
      <c r="AY28" s="80"/>
      <c r="AZ28" s="79"/>
      <c r="BA28" s="78"/>
      <c r="BB28" s="78"/>
      <c r="BC28" s="81"/>
      <c r="BD28" s="48"/>
      <c r="BE28" s="49"/>
      <c r="BH28" s="23"/>
    </row>
    <row r="29" spans="1:60" s="19" customFormat="1" ht="16.5" customHeight="1" outlineLevel="1" thickBot="1">
      <c r="A29" s="118">
        <v>2.04</v>
      </c>
      <c r="B29" s="164" t="s">
        <v>72</v>
      </c>
      <c r="C29" s="134" t="s">
        <v>71</v>
      </c>
      <c r="D29" s="135">
        <v>8</v>
      </c>
      <c r="E29" s="136"/>
      <c r="F29" s="136">
        <f>D29*E29</f>
        <v>0</v>
      </c>
      <c r="G29" s="46"/>
      <c r="H29" s="94" t="e">
        <f t="shared" si="1"/>
        <v>#VALUE!</v>
      </c>
      <c r="I29" s="78" t="e">
        <f t="shared" si="1"/>
        <v>#VALUE!</v>
      </c>
      <c r="J29" s="79" t="e">
        <f>+I29</f>
        <v>#VALUE!</v>
      </c>
      <c r="K29" s="80" t="e">
        <f>+J29*#REF!</f>
        <v>#VALUE!</v>
      </c>
      <c r="L29" s="79">
        <v>0</v>
      </c>
      <c r="M29" s="78" t="e">
        <f>+L29*#REF!</f>
        <v>#REF!</v>
      </c>
      <c r="N29" s="78" t="e">
        <f>1-H29</f>
        <v>#VALUE!</v>
      </c>
      <c r="O29" s="81" t="e">
        <f>+#REF!-I29</f>
        <v>#VALUE!</v>
      </c>
      <c r="P29" s="77" t="e">
        <f t="shared" si="2"/>
        <v>#VALUE!</v>
      </c>
      <c r="Q29" s="78" t="e">
        <f t="shared" si="2"/>
        <v>#VALUE!</v>
      </c>
      <c r="R29" s="79" t="e">
        <f>+H29</f>
        <v>#VALUE!</v>
      </c>
      <c r="S29" s="80" t="e">
        <f>+R29*#REF!</f>
        <v>#VALUE!</v>
      </c>
      <c r="T29" s="79">
        <v>0</v>
      </c>
      <c r="U29" s="78" t="e">
        <f>+T29*#REF!</f>
        <v>#REF!</v>
      </c>
      <c r="V29" s="78" t="e">
        <f>1-P29</f>
        <v>#VALUE!</v>
      </c>
      <c r="W29" s="81" t="e">
        <f>+#REF!-Q29</f>
        <v>#VALUE!</v>
      </c>
      <c r="X29" s="77" t="e">
        <f t="shared" si="3"/>
        <v>#VALUE!</v>
      </c>
      <c r="Y29" s="78" t="e">
        <f t="shared" si="3"/>
        <v>#VALUE!</v>
      </c>
      <c r="Z29" s="79" t="e">
        <f>+P29</f>
        <v>#VALUE!</v>
      </c>
      <c r="AA29" s="80" t="e">
        <f>+Z29*#REF!</f>
        <v>#VALUE!</v>
      </c>
      <c r="AB29" s="79">
        <v>0</v>
      </c>
      <c r="AC29" s="78" t="e">
        <f>+AB29*#REF!</f>
        <v>#REF!</v>
      </c>
      <c r="AD29" s="78" t="e">
        <f>1-X29</f>
        <v>#VALUE!</v>
      </c>
      <c r="AE29" s="81" t="e">
        <f>+#REF!-Y29</f>
        <v>#VALUE!</v>
      </c>
      <c r="AF29" s="77" t="e">
        <f t="shared" si="4"/>
        <v>#VALUE!</v>
      </c>
      <c r="AG29" s="78" t="e">
        <f t="shared" si="4"/>
        <v>#VALUE!</v>
      </c>
      <c r="AH29" s="79" t="e">
        <f>+X29</f>
        <v>#VALUE!</v>
      </c>
      <c r="AI29" s="80" t="e">
        <f>+AH29*#REF!</f>
        <v>#VALUE!</v>
      </c>
      <c r="AJ29" s="79">
        <v>0</v>
      </c>
      <c r="AK29" s="78" t="e">
        <f>+AJ29*#REF!</f>
        <v>#REF!</v>
      </c>
      <c r="AL29" s="78" t="e">
        <f>1-AF29</f>
        <v>#VALUE!</v>
      </c>
      <c r="AM29" s="81" t="e">
        <f>+#REF!-AG29</f>
        <v>#VALUE!</v>
      </c>
      <c r="AN29" s="77" t="e">
        <f t="shared" si="5"/>
        <v>#VALUE!</v>
      </c>
      <c r="AO29" s="78" t="e">
        <f t="shared" si="5"/>
        <v>#VALUE!</v>
      </c>
      <c r="AP29" s="79" t="e">
        <f>+AF29</f>
        <v>#VALUE!</v>
      </c>
      <c r="AQ29" s="80" t="e">
        <f>+AP29*#REF!</f>
        <v>#VALUE!</v>
      </c>
      <c r="AR29" s="79">
        <v>0</v>
      </c>
      <c r="AS29" s="78" t="e">
        <f>+AR29*#REF!</f>
        <v>#REF!</v>
      </c>
      <c r="AT29" s="78" t="e">
        <f>1-AN29</f>
        <v>#VALUE!</v>
      </c>
      <c r="AU29" s="81" t="e">
        <f>+#REF!-AO29</f>
        <v>#VALUE!</v>
      </c>
      <c r="AV29" s="77" t="e">
        <f t="shared" si="6"/>
        <v>#VALUE!</v>
      </c>
      <c r="AW29" s="78" t="e">
        <f t="shared" si="6"/>
        <v>#VALUE!</v>
      </c>
      <c r="AX29" s="79" t="e">
        <f>+AN29</f>
        <v>#VALUE!</v>
      </c>
      <c r="AY29" s="80" t="e">
        <f>+AX29*#REF!</f>
        <v>#VALUE!</v>
      </c>
      <c r="AZ29" s="79">
        <v>0</v>
      </c>
      <c r="BA29" s="78" t="e">
        <f>+AZ29*#REF!</f>
        <v>#REF!</v>
      </c>
      <c r="BB29" s="78" t="e">
        <f>1-AV29</f>
        <v>#VALUE!</v>
      </c>
      <c r="BC29" s="81" t="e">
        <f>+#REF!-AW29</f>
        <v>#VALUE!</v>
      </c>
      <c r="BD29" s="48"/>
      <c r="BE29" s="49"/>
      <c r="BH29" s="23"/>
    </row>
    <row r="30" spans="1:60" s="20" customFormat="1" ht="19.5" outlineLevel="1" thickBot="1">
      <c r="A30" s="43"/>
      <c r="B30" s="165" t="s">
        <v>37</v>
      </c>
      <c r="C30" s="138"/>
      <c r="D30" s="139"/>
      <c r="E30" s="140"/>
      <c r="F30" s="140"/>
      <c r="G30" s="141">
        <f>SUM(F26:F29)</f>
        <v>0</v>
      </c>
      <c r="H30" s="94"/>
      <c r="I30" s="78"/>
      <c r="J30" s="79"/>
      <c r="K30" s="80"/>
      <c r="L30" s="79"/>
      <c r="M30" s="78"/>
      <c r="N30" s="78"/>
      <c r="O30" s="81"/>
      <c r="P30" s="77"/>
      <c r="Q30" s="78"/>
      <c r="R30" s="79"/>
      <c r="S30" s="80"/>
      <c r="T30" s="79"/>
      <c r="U30" s="78"/>
      <c r="V30" s="78"/>
      <c r="W30" s="81"/>
      <c r="X30" s="77"/>
      <c r="Y30" s="78"/>
      <c r="Z30" s="79"/>
      <c r="AA30" s="80"/>
      <c r="AB30" s="79"/>
      <c r="AC30" s="78"/>
      <c r="AD30" s="78"/>
      <c r="AE30" s="81"/>
      <c r="AF30" s="77"/>
      <c r="AG30" s="78"/>
      <c r="AH30" s="79"/>
      <c r="AI30" s="80"/>
      <c r="AJ30" s="79"/>
      <c r="AK30" s="78"/>
      <c r="AL30" s="78"/>
      <c r="AM30" s="81"/>
      <c r="AN30" s="77"/>
      <c r="AO30" s="78"/>
      <c r="AP30" s="79"/>
      <c r="AQ30" s="80"/>
      <c r="AR30" s="79"/>
      <c r="AS30" s="78"/>
      <c r="AT30" s="78"/>
      <c r="AU30" s="81"/>
      <c r="AV30" s="77"/>
      <c r="AW30" s="78"/>
      <c r="AX30" s="79"/>
      <c r="AY30" s="80"/>
      <c r="AZ30" s="79"/>
      <c r="BA30" s="78"/>
      <c r="BB30" s="78"/>
      <c r="BC30" s="81"/>
      <c r="BD30" s="82"/>
      <c r="BE30" s="49"/>
      <c r="BH30" s="41"/>
    </row>
    <row r="31" spans="1:60" s="20" customFormat="1" ht="11.25" customHeight="1" outlineLevel="1" thickBot="1">
      <c r="A31" s="43"/>
      <c r="B31" s="166"/>
      <c r="C31" s="44"/>
      <c r="D31" s="45"/>
      <c r="E31" s="101"/>
      <c r="F31" s="101"/>
      <c r="G31" s="46"/>
      <c r="H31" s="94"/>
      <c r="I31" s="78"/>
      <c r="J31" s="79"/>
      <c r="K31" s="80"/>
      <c r="L31" s="79"/>
      <c r="M31" s="78"/>
      <c r="N31" s="78"/>
      <c r="O31" s="81"/>
      <c r="P31" s="77"/>
      <c r="Q31" s="78"/>
      <c r="R31" s="79"/>
      <c r="S31" s="80"/>
      <c r="T31" s="79"/>
      <c r="U31" s="78"/>
      <c r="V31" s="78"/>
      <c r="W31" s="81"/>
      <c r="X31" s="77"/>
      <c r="Y31" s="78"/>
      <c r="Z31" s="79"/>
      <c r="AA31" s="80"/>
      <c r="AB31" s="79"/>
      <c r="AC31" s="78"/>
      <c r="AD31" s="78"/>
      <c r="AE31" s="81"/>
      <c r="AF31" s="77"/>
      <c r="AG31" s="78"/>
      <c r="AH31" s="79"/>
      <c r="AI31" s="80"/>
      <c r="AJ31" s="79"/>
      <c r="AK31" s="78"/>
      <c r="AL31" s="78"/>
      <c r="AM31" s="81"/>
      <c r="AN31" s="77"/>
      <c r="AO31" s="78"/>
      <c r="AP31" s="79"/>
      <c r="AQ31" s="80"/>
      <c r="AR31" s="79"/>
      <c r="AS31" s="78"/>
      <c r="AT31" s="78"/>
      <c r="AU31" s="81"/>
      <c r="AV31" s="77"/>
      <c r="AW31" s="78"/>
      <c r="AX31" s="79"/>
      <c r="AY31" s="80"/>
      <c r="AZ31" s="79"/>
      <c r="BA31" s="78"/>
      <c r="BB31" s="78"/>
      <c r="BC31" s="81"/>
      <c r="BD31" s="82"/>
      <c r="BE31" s="49"/>
      <c r="BH31" s="41"/>
    </row>
    <row r="32" spans="1:60" s="20" customFormat="1" ht="19.5" outlineLevel="1" thickBot="1">
      <c r="A32" s="47" t="s">
        <v>38</v>
      </c>
      <c r="B32" s="161" t="s">
        <v>74</v>
      </c>
      <c r="C32" s="130"/>
      <c r="D32" s="131"/>
      <c r="E32" s="132"/>
      <c r="F32" s="132"/>
      <c r="G32" s="133"/>
      <c r="H32" s="94"/>
      <c r="I32" s="78"/>
      <c r="J32" s="79"/>
      <c r="K32" s="80"/>
      <c r="L32" s="79"/>
      <c r="M32" s="78"/>
      <c r="N32" s="78"/>
      <c r="O32" s="81"/>
      <c r="P32" s="77"/>
      <c r="Q32" s="78"/>
      <c r="R32" s="79"/>
      <c r="S32" s="80"/>
      <c r="T32" s="79"/>
      <c r="U32" s="78"/>
      <c r="V32" s="78"/>
      <c r="W32" s="81"/>
      <c r="X32" s="77"/>
      <c r="Y32" s="78"/>
      <c r="Z32" s="79"/>
      <c r="AA32" s="80"/>
      <c r="AB32" s="79"/>
      <c r="AC32" s="78"/>
      <c r="AD32" s="78"/>
      <c r="AE32" s="81"/>
      <c r="AF32" s="77"/>
      <c r="AG32" s="78"/>
      <c r="AH32" s="79"/>
      <c r="AI32" s="80"/>
      <c r="AJ32" s="79"/>
      <c r="AK32" s="78"/>
      <c r="AL32" s="78"/>
      <c r="AM32" s="81"/>
      <c r="AN32" s="77"/>
      <c r="AO32" s="78"/>
      <c r="AP32" s="79"/>
      <c r="AQ32" s="80"/>
      <c r="AR32" s="79"/>
      <c r="AS32" s="78"/>
      <c r="AT32" s="78"/>
      <c r="AU32" s="81"/>
      <c r="AV32" s="77"/>
      <c r="AW32" s="78"/>
      <c r="AX32" s="79"/>
      <c r="AY32" s="80"/>
      <c r="AZ32" s="79"/>
      <c r="BA32" s="78"/>
      <c r="BB32" s="78"/>
      <c r="BC32" s="81"/>
      <c r="BD32" s="82"/>
      <c r="BE32" s="49"/>
      <c r="BH32" s="41"/>
    </row>
    <row r="33" spans="1:60" s="20" customFormat="1" ht="15.75" outlineLevel="1">
      <c r="A33" s="124">
        <v>3.01</v>
      </c>
      <c r="B33" s="162" t="s">
        <v>75</v>
      </c>
      <c r="C33" s="125" t="s">
        <v>36</v>
      </c>
      <c r="D33" s="137">
        <v>390</v>
      </c>
      <c r="E33" s="127"/>
      <c r="F33" s="127">
        <f aca="true" t="shared" si="7" ref="F33:F42">D33*E33</f>
        <v>0</v>
      </c>
      <c r="G33" s="46"/>
      <c r="H33" s="94"/>
      <c r="I33" s="78"/>
      <c r="J33" s="79"/>
      <c r="K33" s="80"/>
      <c r="L33" s="79"/>
      <c r="M33" s="78"/>
      <c r="N33" s="78"/>
      <c r="O33" s="81"/>
      <c r="P33" s="77"/>
      <c r="Q33" s="78"/>
      <c r="R33" s="79"/>
      <c r="S33" s="80"/>
      <c r="T33" s="79"/>
      <c r="U33" s="78"/>
      <c r="V33" s="78"/>
      <c r="W33" s="81"/>
      <c r="X33" s="77"/>
      <c r="Y33" s="78"/>
      <c r="Z33" s="79"/>
      <c r="AA33" s="80"/>
      <c r="AB33" s="79"/>
      <c r="AC33" s="78"/>
      <c r="AD33" s="78"/>
      <c r="AE33" s="81"/>
      <c r="AF33" s="77"/>
      <c r="AG33" s="78"/>
      <c r="AH33" s="79"/>
      <c r="AI33" s="80"/>
      <c r="AJ33" s="79"/>
      <c r="AK33" s="78"/>
      <c r="AL33" s="78"/>
      <c r="AM33" s="81"/>
      <c r="AN33" s="77"/>
      <c r="AO33" s="78"/>
      <c r="AP33" s="79"/>
      <c r="AQ33" s="80"/>
      <c r="AR33" s="79"/>
      <c r="AS33" s="78"/>
      <c r="AT33" s="78"/>
      <c r="AU33" s="81"/>
      <c r="AV33" s="77"/>
      <c r="AW33" s="78"/>
      <c r="AX33" s="79"/>
      <c r="AY33" s="80"/>
      <c r="AZ33" s="79"/>
      <c r="BA33" s="78"/>
      <c r="BB33" s="78"/>
      <c r="BC33" s="81"/>
      <c r="BD33" s="82"/>
      <c r="BE33" s="49"/>
      <c r="BH33" s="41"/>
    </row>
    <row r="34" spans="1:60" s="20" customFormat="1" ht="15.75" outlineLevel="1">
      <c r="A34" s="118">
        <v>3.02</v>
      </c>
      <c r="B34" s="163" t="s">
        <v>76</v>
      </c>
      <c r="C34" s="119" t="s">
        <v>35</v>
      </c>
      <c r="D34" s="120">
        <v>2.4</v>
      </c>
      <c r="E34" s="116"/>
      <c r="F34" s="116">
        <f t="shared" si="7"/>
        <v>0</v>
      </c>
      <c r="G34" s="46"/>
      <c r="H34" s="94"/>
      <c r="I34" s="78"/>
      <c r="J34" s="79"/>
      <c r="K34" s="80"/>
      <c r="L34" s="79"/>
      <c r="M34" s="78"/>
      <c r="N34" s="78"/>
      <c r="O34" s="81"/>
      <c r="P34" s="77"/>
      <c r="Q34" s="78"/>
      <c r="R34" s="79"/>
      <c r="S34" s="80"/>
      <c r="T34" s="79"/>
      <c r="U34" s="78"/>
      <c r="V34" s="78"/>
      <c r="W34" s="81"/>
      <c r="X34" s="77"/>
      <c r="Y34" s="78"/>
      <c r="Z34" s="79"/>
      <c r="AA34" s="80"/>
      <c r="AB34" s="79"/>
      <c r="AC34" s="78"/>
      <c r="AD34" s="78"/>
      <c r="AE34" s="81"/>
      <c r="AF34" s="77"/>
      <c r="AG34" s="78"/>
      <c r="AH34" s="79"/>
      <c r="AI34" s="80"/>
      <c r="AJ34" s="79"/>
      <c r="AK34" s="78"/>
      <c r="AL34" s="78"/>
      <c r="AM34" s="81"/>
      <c r="AN34" s="77"/>
      <c r="AO34" s="78"/>
      <c r="AP34" s="79"/>
      <c r="AQ34" s="80"/>
      <c r="AR34" s="79"/>
      <c r="AS34" s="78"/>
      <c r="AT34" s="78"/>
      <c r="AU34" s="81"/>
      <c r="AV34" s="77"/>
      <c r="AW34" s="78"/>
      <c r="AX34" s="79"/>
      <c r="AY34" s="80"/>
      <c r="AZ34" s="79"/>
      <c r="BA34" s="78"/>
      <c r="BB34" s="78"/>
      <c r="BC34" s="81"/>
      <c r="BD34" s="82"/>
      <c r="BE34" s="49"/>
      <c r="BH34" s="41"/>
    </row>
    <row r="35" spans="1:60" s="20" customFormat="1" ht="15.75" outlineLevel="1">
      <c r="A35" s="118">
        <v>3.03</v>
      </c>
      <c r="B35" s="167" t="s">
        <v>77</v>
      </c>
      <c r="C35" s="119" t="s">
        <v>35</v>
      </c>
      <c r="D35" s="120">
        <v>6</v>
      </c>
      <c r="E35" s="116"/>
      <c r="F35" s="116">
        <f t="shared" si="7"/>
        <v>0</v>
      </c>
      <c r="G35" s="46"/>
      <c r="H35" s="94"/>
      <c r="I35" s="78"/>
      <c r="J35" s="79"/>
      <c r="K35" s="80"/>
      <c r="L35" s="79"/>
      <c r="M35" s="78"/>
      <c r="N35" s="78"/>
      <c r="O35" s="81"/>
      <c r="P35" s="77"/>
      <c r="Q35" s="78"/>
      <c r="R35" s="79"/>
      <c r="S35" s="80"/>
      <c r="T35" s="79"/>
      <c r="U35" s="78"/>
      <c r="V35" s="78"/>
      <c r="W35" s="81"/>
      <c r="X35" s="77"/>
      <c r="Y35" s="78"/>
      <c r="Z35" s="79"/>
      <c r="AA35" s="80"/>
      <c r="AB35" s="79"/>
      <c r="AC35" s="78"/>
      <c r="AD35" s="78"/>
      <c r="AE35" s="81"/>
      <c r="AF35" s="77"/>
      <c r="AG35" s="78"/>
      <c r="AH35" s="79"/>
      <c r="AI35" s="80"/>
      <c r="AJ35" s="79"/>
      <c r="AK35" s="78"/>
      <c r="AL35" s="78"/>
      <c r="AM35" s="81"/>
      <c r="AN35" s="77"/>
      <c r="AO35" s="78"/>
      <c r="AP35" s="79"/>
      <c r="AQ35" s="80"/>
      <c r="AR35" s="79"/>
      <c r="AS35" s="78"/>
      <c r="AT35" s="78"/>
      <c r="AU35" s="81"/>
      <c r="AV35" s="77"/>
      <c r="AW35" s="78"/>
      <c r="AX35" s="79"/>
      <c r="AY35" s="80"/>
      <c r="AZ35" s="79"/>
      <c r="BA35" s="78"/>
      <c r="BB35" s="78"/>
      <c r="BC35" s="81"/>
      <c r="BD35" s="82"/>
      <c r="BE35" s="49"/>
      <c r="BH35" s="41"/>
    </row>
    <row r="36" spans="1:60" s="20" customFormat="1" ht="15.75" outlineLevel="1">
      <c r="A36" s="118">
        <v>3.04</v>
      </c>
      <c r="B36" s="163" t="s">
        <v>78</v>
      </c>
      <c r="C36" s="119" t="s">
        <v>35</v>
      </c>
      <c r="D36" s="120">
        <v>40</v>
      </c>
      <c r="E36" s="116"/>
      <c r="F36" s="116">
        <f t="shared" si="7"/>
        <v>0</v>
      </c>
      <c r="G36" s="46"/>
      <c r="H36" s="94"/>
      <c r="I36" s="78"/>
      <c r="J36" s="79"/>
      <c r="K36" s="80"/>
      <c r="L36" s="79"/>
      <c r="M36" s="78"/>
      <c r="N36" s="78"/>
      <c r="O36" s="81"/>
      <c r="P36" s="77"/>
      <c r="Q36" s="78"/>
      <c r="R36" s="79"/>
      <c r="S36" s="80"/>
      <c r="T36" s="79"/>
      <c r="U36" s="78"/>
      <c r="V36" s="78"/>
      <c r="W36" s="81"/>
      <c r="X36" s="77"/>
      <c r="Y36" s="78"/>
      <c r="Z36" s="79"/>
      <c r="AA36" s="80"/>
      <c r="AB36" s="79"/>
      <c r="AC36" s="78"/>
      <c r="AD36" s="78"/>
      <c r="AE36" s="81"/>
      <c r="AF36" s="77"/>
      <c r="AG36" s="78"/>
      <c r="AH36" s="79"/>
      <c r="AI36" s="80"/>
      <c r="AJ36" s="79"/>
      <c r="AK36" s="78"/>
      <c r="AL36" s="78"/>
      <c r="AM36" s="81"/>
      <c r="AN36" s="77"/>
      <c r="AO36" s="78"/>
      <c r="AP36" s="79"/>
      <c r="AQ36" s="80"/>
      <c r="AR36" s="79"/>
      <c r="AS36" s="78"/>
      <c r="AT36" s="78"/>
      <c r="AU36" s="81"/>
      <c r="AV36" s="77"/>
      <c r="AW36" s="78"/>
      <c r="AX36" s="79"/>
      <c r="AY36" s="80"/>
      <c r="AZ36" s="79"/>
      <c r="BA36" s="78"/>
      <c r="BB36" s="78"/>
      <c r="BC36" s="81"/>
      <c r="BD36" s="82"/>
      <c r="BE36" s="49"/>
      <c r="BH36" s="41"/>
    </row>
    <row r="37" spans="1:60" s="20" customFormat="1" ht="15.75" outlineLevel="1">
      <c r="A37" s="118">
        <v>3.05</v>
      </c>
      <c r="B37" s="163" t="s">
        <v>79</v>
      </c>
      <c r="C37" s="119" t="s">
        <v>35</v>
      </c>
      <c r="D37" s="120">
        <v>5</v>
      </c>
      <c r="E37" s="116"/>
      <c r="F37" s="116">
        <f t="shared" si="7"/>
        <v>0</v>
      </c>
      <c r="G37" s="46"/>
      <c r="H37" s="94"/>
      <c r="I37" s="78"/>
      <c r="J37" s="79"/>
      <c r="K37" s="80"/>
      <c r="L37" s="79"/>
      <c r="M37" s="78"/>
      <c r="N37" s="78"/>
      <c r="O37" s="81"/>
      <c r="P37" s="77"/>
      <c r="Q37" s="78"/>
      <c r="R37" s="79"/>
      <c r="S37" s="80"/>
      <c r="T37" s="79"/>
      <c r="U37" s="78"/>
      <c r="V37" s="78"/>
      <c r="W37" s="81"/>
      <c r="X37" s="77"/>
      <c r="Y37" s="78"/>
      <c r="Z37" s="79"/>
      <c r="AA37" s="80"/>
      <c r="AB37" s="79"/>
      <c r="AC37" s="78"/>
      <c r="AD37" s="78"/>
      <c r="AE37" s="81"/>
      <c r="AF37" s="77"/>
      <c r="AG37" s="78"/>
      <c r="AH37" s="79"/>
      <c r="AI37" s="80"/>
      <c r="AJ37" s="79"/>
      <c r="AK37" s="78"/>
      <c r="AL37" s="78"/>
      <c r="AM37" s="81"/>
      <c r="AN37" s="77"/>
      <c r="AO37" s="78"/>
      <c r="AP37" s="79"/>
      <c r="AQ37" s="80"/>
      <c r="AR37" s="79"/>
      <c r="AS37" s="78"/>
      <c r="AT37" s="78"/>
      <c r="AU37" s="81"/>
      <c r="AV37" s="77"/>
      <c r="AW37" s="78"/>
      <c r="AX37" s="79"/>
      <c r="AY37" s="80"/>
      <c r="AZ37" s="79"/>
      <c r="BA37" s="78"/>
      <c r="BB37" s="78"/>
      <c r="BC37" s="81"/>
      <c r="BD37" s="82"/>
      <c r="BE37" s="49"/>
      <c r="BH37" s="41"/>
    </row>
    <row r="38" spans="1:60" s="20" customFormat="1" ht="15.75" outlineLevel="1">
      <c r="A38" s="118">
        <v>3.06</v>
      </c>
      <c r="B38" s="163" t="s">
        <v>80</v>
      </c>
      <c r="C38" s="119" t="s">
        <v>35</v>
      </c>
      <c r="D38" s="120">
        <v>38</v>
      </c>
      <c r="E38" s="116"/>
      <c r="F38" s="116">
        <f t="shared" si="7"/>
        <v>0</v>
      </c>
      <c r="G38" s="46"/>
      <c r="H38" s="94"/>
      <c r="I38" s="78"/>
      <c r="J38" s="79"/>
      <c r="K38" s="80"/>
      <c r="L38" s="79"/>
      <c r="M38" s="78"/>
      <c r="N38" s="78"/>
      <c r="O38" s="81"/>
      <c r="P38" s="77"/>
      <c r="Q38" s="78"/>
      <c r="R38" s="79"/>
      <c r="S38" s="80"/>
      <c r="T38" s="79"/>
      <c r="U38" s="78"/>
      <c r="V38" s="78"/>
      <c r="W38" s="81"/>
      <c r="X38" s="77"/>
      <c r="Y38" s="78"/>
      <c r="Z38" s="79"/>
      <c r="AA38" s="80"/>
      <c r="AB38" s="79"/>
      <c r="AC38" s="78"/>
      <c r="AD38" s="78"/>
      <c r="AE38" s="81"/>
      <c r="AF38" s="77"/>
      <c r="AG38" s="78"/>
      <c r="AH38" s="79"/>
      <c r="AI38" s="80"/>
      <c r="AJ38" s="79"/>
      <c r="AK38" s="78"/>
      <c r="AL38" s="78"/>
      <c r="AM38" s="81"/>
      <c r="AN38" s="77"/>
      <c r="AO38" s="78"/>
      <c r="AP38" s="79"/>
      <c r="AQ38" s="80"/>
      <c r="AR38" s="79"/>
      <c r="AS38" s="78"/>
      <c r="AT38" s="78"/>
      <c r="AU38" s="81"/>
      <c r="AV38" s="77"/>
      <c r="AW38" s="78"/>
      <c r="AX38" s="79"/>
      <c r="AY38" s="80"/>
      <c r="AZ38" s="79"/>
      <c r="BA38" s="78"/>
      <c r="BB38" s="78"/>
      <c r="BC38" s="81"/>
      <c r="BD38" s="82"/>
      <c r="BE38" s="49"/>
      <c r="BH38" s="41"/>
    </row>
    <row r="39" spans="1:60" s="20" customFormat="1" ht="15.75" outlineLevel="1">
      <c r="A39" s="118">
        <v>3.07</v>
      </c>
      <c r="B39" s="163" t="s">
        <v>83</v>
      </c>
      <c r="C39" s="119" t="s">
        <v>35</v>
      </c>
      <c r="D39" s="120">
        <v>6</v>
      </c>
      <c r="E39" s="116"/>
      <c r="F39" s="116">
        <f t="shared" si="7"/>
        <v>0</v>
      </c>
      <c r="G39" s="46"/>
      <c r="H39" s="94"/>
      <c r="I39" s="78"/>
      <c r="J39" s="79"/>
      <c r="K39" s="80"/>
      <c r="L39" s="79"/>
      <c r="M39" s="78"/>
      <c r="N39" s="78"/>
      <c r="O39" s="81"/>
      <c r="P39" s="77"/>
      <c r="Q39" s="78"/>
      <c r="R39" s="79"/>
      <c r="S39" s="80"/>
      <c r="T39" s="79"/>
      <c r="U39" s="78"/>
      <c r="V39" s="78"/>
      <c r="W39" s="81"/>
      <c r="X39" s="77"/>
      <c r="Y39" s="78"/>
      <c r="Z39" s="79"/>
      <c r="AA39" s="80"/>
      <c r="AB39" s="79"/>
      <c r="AC39" s="78"/>
      <c r="AD39" s="78"/>
      <c r="AE39" s="81"/>
      <c r="AF39" s="77"/>
      <c r="AG39" s="78"/>
      <c r="AH39" s="79"/>
      <c r="AI39" s="80"/>
      <c r="AJ39" s="79"/>
      <c r="AK39" s="78"/>
      <c r="AL39" s="78"/>
      <c r="AM39" s="81"/>
      <c r="AN39" s="77"/>
      <c r="AO39" s="78"/>
      <c r="AP39" s="79"/>
      <c r="AQ39" s="80"/>
      <c r="AR39" s="79"/>
      <c r="AS39" s="78"/>
      <c r="AT39" s="78"/>
      <c r="AU39" s="81"/>
      <c r="AV39" s="77"/>
      <c r="AW39" s="78"/>
      <c r="AX39" s="79"/>
      <c r="AY39" s="80"/>
      <c r="AZ39" s="79"/>
      <c r="BA39" s="78"/>
      <c r="BB39" s="78"/>
      <c r="BC39" s="81"/>
      <c r="BD39" s="82"/>
      <c r="BE39" s="49"/>
      <c r="BH39" s="41"/>
    </row>
    <row r="40" spans="1:60" s="20" customFormat="1" ht="15.75" outlineLevel="1">
      <c r="A40" s="118">
        <v>3.8</v>
      </c>
      <c r="B40" s="163" t="s">
        <v>81</v>
      </c>
      <c r="C40" s="119" t="s">
        <v>35</v>
      </c>
      <c r="D40" s="120">
        <v>23</v>
      </c>
      <c r="E40" s="116"/>
      <c r="F40" s="116">
        <f t="shared" si="7"/>
        <v>0</v>
      </c>
      <c r="G40" s="46"/>
      <c r="H40" s="94"/>
      <c r="I40" s="78"/>
      <c r="J40" s="79"/>
      <c r="K40" s="80"/>
      <c r="L40" s="79"/>
      <c r="M40" s="78"/>
      <c r="N40" s="78"/>
      <c r="O40" s="81"/>
      <c r="P40" s="77"/>
      <c r="Q40" s="78"/>
      <c r="R40" s="79"/>
      <c r="S40" s="80"/>
      <c r="T40" s="79"/>
      <c r="U40" s="78"/>
      <c r="V40" s="78"/>
      <c r="W40" s="81"/>
      <c r="X40" s="77"/>
      <c r="Y40" s="78"/>
      <c r="Z40" s="79"/>
      <c r="AA40" s="80"/>
      <c r="AB40" s="79"/>
      <c r="AC40" s="78"/>
      <c r="AD40" s="78"/>
      <c r="AE40" s="81"/>
      <c r="AF40" s="77"/>
      <c r="AG40" s="78"/>
      <c r="AH40" s="79"/>
      <c r="AI40" s="80"/>
      <c r="AJ40" s="79"/>
      <c r="AK40" s="78"/>
      <c r="AL40" s="78"/>
      <c r="AM40" s="81"/>
      <c r="AN40" s="77"/>
      <c r="AO40" s="78"/>
      <c r="AP40" s="79"/>
      <c r="AQ40" s="80"/>
      <c r="AR40" s="79"/>
      <c r="AS40" s="78"/>
      <c r="AT40" s="78"/>
      <c r="AU40" s="81"/>
      <c r="AV40" s="77"/>
      <c r="AW40" s="78"/>
      <c r="AX40" s="79"/>
      <c r="AY40" s="80"/>
      <c r="AZ40" s="79"/>
      <c r="BA40" s="78"/>
      <c r="BB40" s="78"/>
      <c r="BC40" s="81"/>
      <c r="BD40" s="82"/>
      <c r="BE40" s="49"/>
      <c r="BH40" s="41"/>
    </row>
    <row r="41" spans="1:60" s="20" customFormat="1" ht="15.75" outlineLevel="1">
      <c r="A41" s="118">
        <v>3.9</v>
      </c>
      <c r="B41" s="163" t="s">
        <v>82</v>
      </c>
      <c r="C41" s="119" t="s">
        <v>35</v>
      </c>
      <c r="D41" s="120">
        <v>13</v>
      </c>
      <c r="E41" s="116"/>
      <c r="F41" s="116">
        <f t="shared" si="7"/>
        <v>0</v>
      </c>
      <c r="G41" s="46"/>
      <c r="H41" s="94"/>
      <c r="I41" s="78"/>
      <c r="J41" s="79"/>
      <c r="K41" s="80"/>
      <c r="L41" s="79"/>
      <c r="M41" s="78"/>
      <c r="N41" s="78"/>
      <c r="O41" s="81"/>
      <c r="P41" s="77"/>
      <c r="Q41" s="78"/>
      <c r="R41" s="79"/>
      <c r="S41" s="80"/>
      <c r="T41" s="79"/>
      <c r="U41" s="78"/>
      <c r="V41" s="78"/>
      <c r="W41" s="81"/>
      <c r="X41" s="77"/>
      <c r="Y41" s="78"/>
      <c r="Z41" s="79"/>
      <c r="AA41" s="80"/>
      <c r="AB41" s="79"/>
      <c r="AC41" s="78"/>
      <c r="AD41" s="78"/>
      <c r="AE41" s="81"/>
      <c r="AF41" s="77"/>
      <c r="AG41" s="78"/>
      <c r="AH41" s="79"/>
      <c r="AI41" s="80"/>
      <c r="AJ41" s="79"/>
      <c r="AK41" s="78"/>
      <c r="AL41" s="78"/>
      <c r="AM41" s="81"/>
      <c r="AN41" s="77"/>
      <c r="AO41" s="78"/>
      <c r="AP41" s="79"/>
      <c r="AQ41" s="80"/>
      <c r="AR41" s="79"/>
      <c r="AS41" s="78"/>
      <c r="AT41" s="78"/>
      <c r="AU41" s="81"/>
      <c r="AV41" s="77"/>
      <c r="AW41" s="78"/>
      <c r="AX41" s="79"/>
      <c r="AY41" s="80"/>
      <c r="AZ41" s="79"/>
      <c r="BA41" s="78"/>
      <c r="BB41" s="78"/>
      <c r="BC41" s="81"/>
      <c r="BD41" s="82"/>
      <c r="BE41" s="49"/>
      <c r="BH41" s="41"/>
    </row>
    <row r="42" spans="1:60" s="20" customFormat="1" ht="15.75" outlineLevel="1">
      <c r="A42" s="118">
        <v>3.1</v>
      </c>
      <c r="B42" s="163" t="s">
        <v>84</v>
      </c>
      <c r="C42" s="119" t="s">
        <v>35</v>
      </c>
      <c r="D42" s="121">
        <v>3.5</v>
      </c>
      <c r="E42" s="116"/>
      <c r="F42" s="116">
        <f t="shared" si="7"/>
        <v>0</v>
      </c>
      <c r="G42" s="46"/>
      <c r="H42" s="94"/>
      <c r="I42" s="78"/>
      <c r="J42" s="79"/>
      <c r="K42" s="80"/>
      <c r="L42" s="79"/>
      <c r="M42" s="78"/>
      <c r="N42" s="78"/>
      <c r="O42" s="81"/>
      <c r="P42" s="77"/>
      <c r="Q42" s="78"/>
      <c r="R42" s="79"/>
      <c r="S42" s="80"/>
      <c r="T42" s="79"/>
      <c r="U42" s="78"/>
      <c r="V42" s="78"/>
      <c r="W42" s="81"/>
      <c r="X42" s="77"/>
      <c r="Y42" s="78"/>
      <c r="Z42" s="79"/>
      <c r="AA42" s="80"/>
      <c r="AB42" s="79"/>
      <c r="AC42" s="78"/>
      <c r="AD42" s="78"/>
      <c r="AE42" s="81"/>
      <c r="AF42" s="77"/>
      <c r="AG42" s="78"/>
      <c r="AH42" s="79"/>
      <c r="AI42" s="80"/>
      <c r="AJ42" s="79"/>
      <c r="AK42" s="78"/>
      <c r="AL42" s="78"/>
      <c r="AM42" s="81"/>
      <c r="AN42" s="77"/>
      <c r="AO42" s="78"/>
      <c r="AP42" s="79"/>
      <c r="AQ42" s="80"/>
      <c r="AR42" s="79"/>
      <c r="AS42" s="78"/>
      <c r="AT42" s="78"/>
      <c r="AU42" s="81"/>
      <c r="AV42" s="77"/>
      <c r="AW42" s="78"/>
      <c r="AX42" s="79"/>
      <c r="AY42" s="80"/>
      <c r="AZ42" s="79"/>
      <c r="BA42" s="78"/>
      <c r="BB42" s="78"/>
      <c r="BC42" s="81"/>
      <c r="BD42" s="82"/>
      <c r="BE42" s="49"/>
      <c r="BH42" s="41"/>
    </row>
    <row r="43" spans="1:60" s="20" customFormat="1" ht="15.75" outlineLevel="1">
      <c r="A43" s="118">
        <v>3.11</v>
      </c>
      <c r="B43" s="163" t="s">
        <v>85</v>
      </c>
      <c r="C43" s="119" t="s">
        <v>121</v>
      </c>
      <c r="D43" s="121">
        <v>20</v>
      </c>
      <c r="E43" s="116"/>
      <c r="F43" s="116">
        <f>D43*E43</f>
        <v>0</v>
      </c>
      <c r="G43" s="46"/>
      <c r="H43" s="94"/>
      <c r="I43" s="78"/>
      <c r="J43" s="79"/>
      <c r="K43" s="80"/>
      <c r="L43" s="79"/>
      <c r="M43" s="78"/>
      <c r="N43" s="78"/>
      <c r="O43" s="81"/>
      <c r="P43" s="77"/>
      <c r="Q43" s="78"/>
      <c r="R43" s="79"/>
      <c r="S43" s="80"/>
      <c r="T43" s="79"/>
      <c r="U43" s="78"/>
      <c r="V43" s="78"/>
      <c r="W43" s="81"/>
      <c r="X43" s="77"/>
      <c r="Y43" s="78"/>
      <c r="Z43" s="79"/>
      <c r="AA43" s="80"/>
      <c r="AB43" s="79"/>
      <c r="AC43" s="78"/>
      <c r="AD43" s="78"/>
      <c r="AE43" s="81"/>
      <c r="AF43" s="77"/>
      <c r="AG43" s="78"/>
      <c r="AH43" s="79"/>
      <c r="AI43" s="80"/>
      <c r="AJ43" s="79"/>
      <c r="AK43" s="78"/>
      <c r="AL43" s="78"/>
      <c r="AM43" s="81"/>
      <c r="AN43" s="77"/>
      <c r="AO43" s="78"/>
      <c r="AP43" s="79"/>
      <c r="AQ43" s="80"/>
      <c r="AR43" s="79"/>
      <c r="AS43" s="78"/>
      <c r="AT43" s="78"/>
      <c r="AU43" s="81"/>
      <c r="AV43" s="77"/>
      <c r="AW43" s="78"/>
      <c r="AX43" s="79"/>
      <c r="AY43" s="80"/>
      <c r="AZ43" s="79"/>
      <c r="BA43" s="78"/>
      <c r="BB43" s="78"/>
      <c r="BC43" s="81"/>
      <c r="BD43" s="82"/>
      <c r="BE43" s="49"/>
      <c r="BH43" s="41"/>
    </row>
    <row r="44" spans="1:60" s="20" customFormat="1" ht="15.75" outlineLevel="1">
      <c r="A44" s="118">
        <v>3.12</v>
      </c>
      <c r="B44" s="163" t="s">
        <v>89</v>
      </c>
      <c r="C44" s="119" t="s">
        <v>35</v>
      </c>
      <c r="D44" s="121">
        <v>36</v>
      </c>
      <c r="E44" s="116"/>
      <c r="F44" s="116">
        <f>D44*E44</f>
        <v>0</v>
      </c>
      <c r="G44" s="46"/>
      <c r="H44" s="94"/>
      <c r="I44" s="78"/>
      <c r="J44" s="79"/>
      <c r="K44" s="80"/>
      <c r="L44" s="79"/>
      <c r="M44" s="78"/>
      <c r="N44" s="78"/>
      <c r="O44" s="81"/>
      <c r="P44" s="77"/>
      <c r="Q44" s="78"/>
      <c r="R44" s="79"/>
      <c r="S44" s="80"/>
      <c r="T44" s="79"/>
      <c r="U44" s="78"/>
      <c r="V44" s="78"/>
      <c r="W44" s="81"/>
      <c r="X44" s="77"/>
      <c r="Y44" s="78"/>
      <c r="Z44" s="79"/>
      <c r="AA44" s="80"/>
      <c r="AB44" s="79"/>
      <c r="AC44" s="78"/>
      <c r="AD44" s="78"/>
      <c r="AE44" s="81"/>
      <c r="AF44" s="77"/>
      <c r="AG44" s="78"/>
      <c r="AH44" s="79"/>
      <c r="AI44" s="80"/>
      <c r="AJ44" s="79"/>
      <c r="AK44" s="78"/>
      <c r="AL44" s="78"/>
      <c r="AM44" s="81"/>
      <c r="AN44" s="77"/>
      <c r="AO44" s="78"/>
      <c r="AP44" s="79"/>
      <c r="AQ44" s="80"/>
      <c r="AR44" s="79"/>
      <c r="AS44" s="78"/>
      <c r="AT44" s="78"/>
      <c r="AU44" s="81"/>
      <c r="AV44" s="77"/>
      <c r="AW44" s="78"/>
      <c r="AX44" s="79"/>
      <c r="AY44" s="80"/>
      <c r="AZ44" s="79"/>
      <c r="BA44" s="78"/>
      <c r="BB44" s="78"/>
      <c r="BC44" s="81"/>
      <c r="BD44" s="82"/>
      <c r="BE44" s="49"/>
      <c r="BH44" s="41"/>
    </row>
    <row r="45" spans="1:60" s="20" customFormat="1" ht="15.75" outlineLevel="1">
      <c r="A45" s="118">
        <v>3.13</v>
      </c>
      <c r="B45" s="163" t="s">
        <v>90</v>
      </c>
      <c r="C45" s="119" t="s">
        <v>35</v>
      </c>
      <c r="D45" s="121">
        <v>24</v>
      </c>
      <c r="E45" s="116"/>
      <c r="F45" s="116">
        <f>D45*E45</f>
        <v>0</v>
      </c>
      <c r="G45" s="46"/>
      <c r="H45" s="94"/>
      <c r="I45" s="78"/>
      <c r="J45" s="79"/>
      <c r="K45" s="80"/>
      <c r="L45" s="79"/>
      <c r="M45" s="78"/>
      <c r="N45" s="78"/>
      <c r="O45" s="81"/>
      <c r="P45" s="77"/>
      <c r="Q45" s="78"/>
      <c r="R45" s="79"/>
      <c r="S45" s="80"/>
      <c r="T45" s="79"/>
      <c r="U45" s="78"/>
      <c r="V45" s="78"/>
      <c r="W45" s="81"/>
      <c r="X45" s="77"/>
      <c r="Y45" s="78"/>
      <c r="Z45" s="79"/>
      <c r="AA45" s="80"/>
      <c r="AB45" s="79"/>
      <c r="AC45" s="78"/>
      <c r="AD45" s="78"/>
      <c r="AE45" s="81"/>
      <c r="AF45" s="77"/>
      <c r="AG45" s="78"/>
      <c r="AH45" s="79"/>
      <c r="AI45" s="80"/>
      <c r="AJ45" s="79"/>
      <c r="AK45" s="78"/>
      <c r="AL45" s="78"/>
      <c r="AM45" s="81"/>
      <c r="AN45" s="77"/>
      <c r="AO45" s="78"/>
      <c r="AP45" s="79"/>
      <c r="AQ45" s="80"/>
      <c r="AR45" s="79"/>
      <c r="AS45" s="78"/>
      <c r="AT45" s="78"/>
      <c r="AU45" s="81"/>
      <c r="AV45" s="77"/>
      <c r="AW45" s="78"/>
      <c r="AX45" s="79"/>
      <c r="AY45" s="80"/>
      <c r="AZ45" s="79"/>
      <c r="BA45" s="78"/>
      <c r="BB45" s="78"/>
      <c r="BC45" s="81"/>
      <c r="BD45" s="82"/>
      <c r="BE45" s="49"/>
      <c r="BH45" s="41"/>
    </row>
    <row r="46" spans="1:60" s="20" customFormat="1" ht="15.75" outlineLevel="1">
      <c r="A46" s="118">
        <v>3.14</v>
      </c>
      <c r="B46" s="163" t="s">
        <v>92</v>
      </c>
      <c r="C46" s="119" t="s">
        <v>35</v>
      </c>
      <c r="D46" s="121">
        <v>108</v>
      </c>
      <c r="E46" s="116"/>
      <c r="F46" s="116">
        <f>D46*E46</f>
        <v>0</v>
      </c>
      <c r="G46" s="46"/>
      <c r="H46" s="94"/>
      <c r="I46" s="78"/>
      <c r="J46" s="79"/>
      <c r="K46" s="80"/>
      <c r="L46" s="79"/>
      <c r="M46" s="78"/>
      <c r="N46" s="78"/>
      <c r="O46" s="81"/>
      <c r="P46" s="77"/>
      <c r="Q46" s="78"/>
      <c r="R46" s="79"/>
      <c r="S46" s="80"/>
      <c r="T46" s="79"/>
      <c r="U46" s="78"/>
      <c r="V46" s="78"/>
      <c r="W46" s="81"/>
      <c r="X46" s="77"/>
      <c r="Y46" s="78"/>
      <c r="Z46" s="79"/>
      <c r="AA46" s="80"/>
      <c r="AB46" s="79"/>
      <c r="AC46" s="78"/>
      <c r="AD46" s="78"/>
      <c r="AE46" s="81"/>
      <c r="AF46" s="77"/>
      <c r="AG46" s="78"/>
      <c r="AH46" s="79"/>
      <c r="AI46" s="80"/>
      <c r="AJ46" s="79"/>
      <c r="AK46" s="78"/>
      <c r="AL46" s="78"/>
      <c r="AM46" s="81"/>
      <c r="AN46" s="77"/>
      <c r="AO46" s="78"/>
      <c r="AP46" s="79"/>
      <c r="AQ46" s="80"/>
      <c r="AR46" s="79"/>
      <c r="AS46" s="78"/>
      <c r="AT46" s="78"/>
      <c r="AU46" s="81"/>
      <c r="AV46" s="77"/>
      <c r="AW46" s="78"/>
      <c r="AX46" s="79"/>
      <c r="AY46" s="80"/>
      <c r="AZ46" s="79"/>
      <c r="BA46" s="78"/>
      <c r="BB46" s="78"/>
      <c r="BC46" s="81"/>
      <c r="BD46" s="82"/>
      <c r="BE46" s="49"/>
      <c r="BH46" s="41"/>
    </row>
    <row r="47" spans="1:60" s="20" customFormat="1" ht="16.5" outlineLevel="1" thickBot="1">
      <c r="A47" s="118">
        <v>3.15</v>
      </c>
      <c r="B47" s="164" t="s">
        <v>104</v>
      </c>
      <c r="C47" s="134" t="s">
        <v>35</v>
      </c>
      <c r="D47" s="143">
        <v>5</v>
      </c>
      <c r="E47" s="136"/>
      <c r="F47" s="136">
        <f>D47*E47</f>
        <v>0</v>
      </c>
      <c r="G47" s="46"/>
      <c r="H47" s="94"/>
      <c r="I47" s="78"/>
      <c r="J47" s="79"/>
      <c r="K47" s="80"/>
      <c r="L47" s="79"/>
      <c r="M47" s="78"/>
      <c r="N47" s="78"/>
      <c r="O47" s="81"/>
      <c r="P47" s="77"/>
      <c r="Q47" s="78"/>
      <c r="R47" s="79"/>
      <c r="S47" s="80"/>
      <c r="T47" s="79"/>
      <c r="U47" s="78"/>
      <c r="V47" s="78"/>
      <c r="W47" s="81"/>
      <c r="X47" s="77"/>
      <c r="Y47" s="78"/>
      <c r="Z47" s="79"/>
      <c r="AA47" s="80"/>
      <c r="AB47" s="79"/>
      <c r="AC47" s="78"/>
      <c r="AD47" s="78"/>
      <c r="AE47" s="81"/>
      <c r="AF47" s="77"/>
      <c r="AG47" s="78"/>
      <c r="AH47" s="79"/>
      <c r="AI47" s="80"/>
      <c r="AJ47" s="79"/>
      <c r="AK47" s="78"/>
      <c r="AL47" s="78"/>
      <c r="AM47" s="81"/>
      <c r="AN47" s="77"/>
      <c r="AO47" s="78"/>
      <c r="AP47" s="79"/>
      <c r="AQ47" s="80"/>
      <c r="AR47" s="79"/>
      <c r="AS47" s="78"/>
      <c r="AT47" s="78"/>
      <c r="AU47" s="81"/>
      <c r="AV47" s="77"/>
      <c r="AW47" s="78"/>
      <c r="AX47" s="79"/>
      <c r="AY47" s="80"/>
      <c r="AZ47" s="79"/>
      <c r="BA47" s="78"/>
      <c r="BB47" s="78"/>
      <c r="BC47" s="81"/>
      <c r="BD47" s="82"/>
      <c r="BE47" s="49"/>
      <c r="BH47" s="41"/>
    </row>
    <row r="48" spans="1:60" s="20" customFormat="1" ht="19.5" outlineLevel="1" thickBot="1">
      <c r="A48" s="122"/>
      <c r="B48" s="165" t="s">
        <v>39</v>
      </c>
      <c r="C48" s="142"/>
      <c r="D48" s="139"/>
      <c r="E48" s="140"/>
      <c r="F48" s="140"/>
      <c r="G48" s="141">
        <f>SUM(F33:F47)</f>
        <v>0</v>
      </c>
      <c r="H48" s="94"/>
      <c r="I48" s="78"/>
      <c r="J48" s="79"/>
      <c r="K48" s="80"/>
      <c r="L48" s="79"/>
      <c r="M48" s="78"/>
      <c r="N48" s="78"/>
      <c r="O48" s="81"/>
      <c r="P48" s="77"/>
      <c r="Q48" s="78"/>
      <c r="R48" s="79"/>
      <c r="S48" s="80"/>
      <c r="T48" s="79"/>
      <c r="U48" s="78"/>
      <c r="V48" s="78"/>
      <c r="W48" s="81"/>
      <c r="X48" s="77"/>
      <c r="Y48" s="78"/>
      <c r="Z48" s="79"/>
      <c r="AA48" s="80"/>
      <c r="AB48" s="79"/>
      <c r="AC48" s="78"/>
      <c r="AD48" s="78"/>
      <c r="AE48" s="81"/>
      <c r="AF48" s="77"/>
      <c r="AG48" s="78"/>
      <c r="AH48" s="79"/>
      <c r="AI48" s="80"/>
      <c r="AJ48" s="79"/>
      <c r="AK48" s="78"/>
      <c r="AL48" s="78"/>
      <c r="AM48" s="81"/>
      <c r="AN48" s="77"/>
      <c r="AO48" s="78"/>
      <c r="AP48" s="79"/>
      <c r="AQ48" s="80"/>
      <c r="AR48" s="79"/>
      <c r="AS48" s="78"/>
      <c r="AT48" s="78"/>
      <c r="AU48" s="81"/>
      <c r="AV48" s="77"/>
      <c r="AW48" s="78"/>
      <c r="AX48" s="79"/>
      <c r="AY48" s="80"/>
      <c r="AZ48" s="79"/>
      <c r="BA48" s="78"/>
      <c r="BB48" s="78"/>
      <c r="BC48" s="81"/>
      <c r="BD48" s="82"/>
      <c r="BE48" s="49"/>
      <c r="BH48" s="41"/>
    </row>
    <row r="49" spans="1:60" s="20" customFormat="1" ht="19.5" outlineLevel="1" thickBot="1">
      <c r="A49" s="122"/>
      <c r="B49" s="166"/>
      <c r="C49" s="123"/>
      <c r="D49" s="45"/>
      <c r="E49" s="101"/>
      <c r="F49" s="101"/>
      <c r="G49" s="46"/>
      <c r="H49" s="94"/>
      <c r="I49" s="78"/>
      <c r="J49" s="79"/>
      <c r="K49" s="80"/>
      <c r="L49" s="79"/>
      <c r="M49" s="78"/>
      <c r="N49" s="78"/>
      <c r="O49" s="81"/>
      <c r="P49" s="77"/>
      <c r="Q49" s="78"/>
      <c r="R49" s="79"/>
      <c r="S49" s="80"/>
      <c r="T49" s="79"/>
      <c r="U49" s="78"/>
      <c r="V49" s="78"/>
      <c r="W49" s="81"/>
      <c r="X49" s="77"/>
      <c r="Y49" s="78"/>
      <c r="Z49" s="79"/>
      <c r="AA49" s="80"/>
      <c r="AB49" s="79"/>
      <c r="AC49" s="78"/>
      <c r="AD49" s="78"/>
      <c r="AE49" s="81"/>
      <c r="AF49" s="77"/>
      <c r="AG49" s="78"/>
      <c r="AH49" s="79"/>
      <c r="AI49" s="80"/>
      <c r="AJ49" s="79"/>
      <c r="AK49" s="78"/>
      <c r="AL49" s="78"/>
      <c r="AM49" s="81"/>
      <c r="AN49" s="77"/>
      <c r="AO49" s="78"/>
      <c r="AP49" s="79"/>
      <c r="AQ49" s="80"/>
      <c r="AR49" s="79"/>
      <c r="AS49" s="78"/>
      <c r="AT49" s="78"/>
      <c r="AU49" s="81"/>
      <c r="AV49" s="77"/>
      <c r="AW49" s="78"/>
      <c r="AX49" s="79"/>
      <c r="AY49" s="80"/>
      <c r="AZ49" s="79"/>
      <c r="BA49" s="78"/>
      <c r="BB49" s="78"/>
      <c r="BC49" s="81"/>
      <c r="BD49" s="82"/>
      <c r="BE49" s="49"/>
      <c r="BH49" s="41"/>
    </row>
    <row r="50" spans="1:60" s="20" customFormat="1" ht="19.5" outlineLevel="1" thickBot="1">
      <c r="A50" s="47" t="s">
        <v>40</v>
      </c>
      <c r="B50" s="161" t="s">
        <v>53</v>
      </c>
      <c r="C50" s="130"/>
      <c r="D50" s="131"/>
      <c r="E50" s="132"/>
      <c r="F50" s="132"/>
      <c r="G50" s="133"/>
      <c r="H50" s="94"/>
      <c r="I50" s="78"/>
      <c r="J50" s="79"/>
      <c r="K50" s="80"/>
      <c r="L50" s="79"/>
      <c r="M50" s="78"/>
      <c r="N50" s="78"/>
      <c r="O50" s="81"/>
      <c r="P50" s="77"/>
      <c r="Q50" s="78"/>
      <c r="R50" s="79"/>
      <c r="S50" s="80"/>
      <c r="T50" s="79"/>
      <c r="U50" s="78"/>
      <c r="V50" s="78"/>
      <c r="W50" s="81"/>
      <c r="X50" s="77"/>
      <c r="Y50" s="78"/>
      <c r="Z50" s="79"/>
      <c r="AA50" s="80"/>
      <c r="AB50" s="79"/>
      <c r="AC50" s="78"/>
      <c r="AD50" s="78"/>
      <c r="AE50" s="81"/>
      <c r="AF50" s="77"/>
      <c r="AG50" s="78"/>
      <c r="AH50" s="79"/>
      <c r="AI50" s="80"/>
      <c r="AJ50" s="79"/>
      <c r="AK50" s="78"/>
      <c r="AL50" s="78"/>
      <c r="AM50" s="81"/>
      <c r="AN50" s="77"/>
      <c r="AO50" s="78"/>
      <c r="AP50" s="79"/>
      <c r="AQ50" s="80"/>
      <c r="AR50" s="79"/>
      <c r="AS50" s="78"/>
      <c r="AT50" s="78"/>
      <c r="AU50" s="81"/>
      <c r="AV50" s="77"/>
      <c r="AW50" s="78"/>
      <c r="AX50" s="79"/>
      <c r="AY50" s="80"/>
      <c r="AZ50" s="79"/>
      <c r="BA50" s="78"/>
      <c r="BB50" s="78"/>
      <c r="BC50" s="81"/>
      <c r="BD50" s="82"/>
      <c r="BE50" s="49"/>
      <c r="BH50" s="41"/>
    </row>
    <row r="51" spans="1:60" s="20" customFormat="1" ht="31.5" outlineLevel="1">
      <c r="A51" s="124">
        <v>4.01</v>
      </c>
      <c r="B51" s="162" t="s">
        <v>87</v>
      </c>
      <c r="C51" s="125" t="s">
        <v>36</v>
      </c>
      <c r="D51" s="126">
        <v>15</v>
      </c>
      <c r="E51" s="127"/>
      <c r="F51" s="127">
        <f aca="true" t="shared" si="8" ref="F51:F56">D51*E51</f>
        <v>0</v>
      </c>
      <c r="G51" s="46"/>
      <c r="H51" s="94"/>
      <c r="I51" s="78"/>
      <c r="J51" s="79"/>
      <c r="K51" s="80"/>
      <c r="L51" s="79"/>
      <c r="M51" s="78"/>
      <c r="N51" s="78"/>
      <c r="O51" s="81"/>
      <c r="P51" s="77"/>
      <c r="Q51" s="78"/>
      <c r="R51" s="79"/>
      <c r="S51" s="80"/>
      <c r="T51" s="79"/>
      <c r="U51" s="78"/>
      <c r="V51" s="78"/>
      <c r="W51" s="81"/>
      <c r="X51" s="77"/>
      <c r="Y51" s="78"/>
      <c r="Z51" s="79"/>
      <c r="AA51" s="80"/>
      <c r="AB51" s="79"/>
      <c r="AC51" s="78"/>
      <c r="AD51" s="78"/>
      <c r="AE51" s="81"/>
      <c r="AF51" s="77"/>
      <c r="AG51" s="78"/>
      <c r="AH51" s="79"/>
      <c r="AI51" s="80"/>
      <c r="AJ51" s="79"/>
      <c r="AK51" s="78"/>
      <c r="AL51" s="78"/>
      <c r="AM51" s="81"/>
      <c r="AN51" s="77"/>
      <c r="AO51" s="78"/>
      <c r="AP51" s="79"/>
      <c r="AQ51" s="80"/>
      <c r="AR51" s="79"/>
      <c r="AS51" s="78"/>
      <c r="AT51" s="78"/>
      <c r="AU51" s="81"/>
      <c r="AV51" s="77"/>
      <c r="AW51" s="78"/>
      <c r="AX51" s="79"/>
      <c r="AY51" s="80"/>
      <c r="AZ51" s="79"/>
      <c r="BA51" s="78"/>
      <c r="BB51" s="78"/>
      <c r="BC51" s="81"/>
      <c r="BD51" s="82"/>
      <c r="BE51" s="49"/>
      <c r="BH51" s="41"/>
    </row>
    <row r="52" spans="1:60" s="20" customFormat="1" ht="15.75" outlineLevel="1">
      <c r="A52" s="118">
        <v>4.02</v>
      </c>
      <c r="B52" s="163" t="s">
        <v>86</v>
      </c>
      <c r="C52" s="119" t="s">
        <v>35</v>
      </c>
      <c r="D52" s="121">
        <v>2</v>
      </c>
      <c r="E52" s="116"/>
      <c r="F52" s="116">
        <f t="shared" si="8"/>
        <v>0</v>
      </c>
      <c r="G52" s="46"/>
      <c r="H52" s="94"/>
      <c r="I52" s="78"/>
      <c r="J52" s="79"/>
      <c r="K52" s="80"/>
      <c r="L52" s="79"/>
      <c r="M52" s="78"/>
      <c r="N52" s="78"/>
      <c r="O52" s="81"/>
      <c r="P52" s="77"/>
      <c r="Q52" s="78"/>
      <c r="R52" s="79"/>
      <c r="S52" s="80"/>
      <c r="T52" s="79"/>
      <c r="U52" s="78"/>
      <c r="V52" s="78"/>
      <c r="W52" s="81"/>
      <c r="X52" s="77"/>
      <c r="Y52" s="78"/>
      <c r="Z52" s="79"/>
      <c r="AA52" s="80"/>
      <c r="AB52" s="79"/>
      <c r="AC52" s="78"/>
      <c r="AD52" s="78"/>
      <c r="AE52" s="81"/>
      <c r="AF52" s="77"/>
      <c r="AG52" s="78"/>
      <c r="AH52" s="79"/>
      <c r="AI52" s="80"/>
      <c r="AJ52" s="79"/>
      <c r="AK52" s="78"/>
      <c r="AL52" s="78"/>
      <c r="AM52" s="81"/>
      <c r="AN52" s="77"/>
      <c r="AO52" s="78"/>
      <c r="AP52" s="79"/>
      <c r="AQ52" s="80"/>
      <c r="AR52" s="79"/>
      <c r="AS52" s="78"/>
      <c r="AT52" s="78"/>
      <c r="AU52" s="81"/>
      <c r="AV52" s="77"/>
      <c r="AW52" s="78"/>
      <c r="AX52" s="79"/>
      <c r="AY52" s="80"/>
      <c r="AZ52" s="79"/>
      <c r="BA52" s="78"/>
      <c r="BB52" s="78"/>
      <c r="BC52" s="81"/>
      <c r="BD52" s="82"/>
      <c r="BE52" s="49"/>
      <c r="BH52" s="41"/>
    </row>
    <row r="53" spans="1:60" s="20" customFormat="1" ht="15.75" outlineLevel="1">
      <c r="A53" s="118">
        <v>4.03</v>
      </c>
      <c r="B53" s="163" t="s">
        <v>88</v>
      </c>
      <c r="C53" s="119" t="s">
        <v>36</v>
      </c>
      <c r="D53" s="120">
        <v>38</v>
      </c>
      <c r="E53" s="116"/>
      <c r="F53" s="116">
        <f t="shared" si="8"/>
        <v>0</v>
      </c>
      <c r="G53" s="46"/>
      <c r="H53" s="94"/>
      <c r="I53" s="78"/>
      <c r="J53" s="79"/>
      <c r="K53" s="80"/>
      <c r="L53" s="79"/>
      <c r="M53" s="78"/>
      <c r="N53" s="78"/>
      <c r="O53" s="81"/>
      <c r="P53" s="77"/>
      <c r="Q53" s="78"/>
      <c r="R53" s="79"/>
      <c r="S53" s="80"/>
      <c r="T53" s="79"/>
      <c r="U53" s="78"/>
      <c r="V53" s="78"/>
      <c r="W53" s="81"/>
      <c r="X53" s="77"/>
      <c r="Y53" s="78"/>
      <c r="Z53" s="79"/>
      <c r="AA53" s="80"/>
      <c r="AB53" s="79"/>
      <c r="AC53" s="78"/>
      <c r="AD53" s="78"/>
      <c r="AE53" s="81"/>
      <c r="AF53" s="77"/>
      <c r="AG53" s="78"/>
      <c r="AH53" s="79"/>
      <c r="AI53" s="80"/>
      <c r="AJ53" s="79"/>
      <c r="AK53" s="78"/>
      <c r="AL53" s="78"/>
      <c r="AM53" s="81"/>
      <c r="AN53" s="77"/>
      <c r="AO53" s="78"/>
      <c r="AP53" s="79"/>
      <c r="AQ53" s="80"/>
      <c r="AR53" s="79"/>
      <c r="AS53" s="78"/>
      <c r="AT53" s="78"/>
      <c r="AU53" s="81"/>
      <c r="AV53" s="77"/>
      <c r="AW53" s="78"/>
      <c r="AX53" s="79"/>
      <c r="AY53" s="80"/>
      <c r="AZ53" s="79"/>
      <c r="BA53" s="78"/>
      <c r="BB53" s="78"/>
      <c r="BC53" s="81"/>
      <c r="BD53" s="82"/>
      <c r="BE53" s="49"/>
      <c r="BH53" s="41"/>
    </row>
    <row r="54" spans="1:60" s="20" customFormat="1" ht="31.5" outlineLevel="1">
      <c r="A54" s="118">
        <v>4.04</v>
      </c>
      <c r="B54" s="163" t="s">
        <v>94</v>
      </c>
      <c r="C54" s="119" t="s">
        <v>36</v>
      </c>
      <c r="D54" s="120">
        <v>136</v>
      </c>
      <c r="E54" s="116"/>
      <c r="F54" s="116">
        <f t="shared" si="8"/>
        <v>0</v>
      </c>
      <c r="G54" s="46"/>
      <c r="H54" s="94"/>
      <c r="I54" s="78"/>
      <c r="J54" s="79"/>
      <c r="K54" s="80"/>
      <c r="L54" s="79"/>
      <c r="M54" s="78"/>
      <c r="N54" s="78"/>
      <c r="O54" s="81"/>
      <c r="P54" s="77"/>
      <c r="Q54" s="78"/>
      <c r="R54" s="79"/>
      <c r="S54" s="80"/>
      <c r="T54" s="79"/>
      <c r="U54" s="78"/>
      <c r="V54" s="78"/>
      <c r="W54" s="81"/>
      <c r="X54" s="77"/>
      <c r="Y54" s="78"/>
      <c r="Z54" s="79"/>
      <c r="AA54" s="80"/>
      <c r="AB54" s="79"/>
      <c r="AC54" s="78"/>
      <c r="AD54" s="78"/>
      <c r="AE54" s="81"/>
      <c r="AF54" s="77"/>
      <c r="AG54" s="78"/>
      <c r="AH54" s="79"/>
      <c r="AI54" s="80"/>
      <c r="AJ54" s="79"/>
      <c r="AK54" s="78"/>
      <c r="AL54" s="78"/>
      <c r="AM54" s="81"/>
      <c r="AN54" s="77"/>
      <c r="AO54" s="78"/>
      <c r="AP54" s="79"/>
      <c r="AQ54" s="80"/>
      <c r="AR54" s="79"/>
      <c r="AS54" s="78"/>
      <c r="AT54" s="78"/>
      <c r="AU54" s="81"/>
      <c r="AV54" s="77"/>
      <c r="AW54" s="78"/>
      <c r="AX54" s="79"/>
      <c r="AY54" s="80"/>
      <c r="AZ54" s="79"/>
      <c r="BA54" s="78"/>
      <c r="BB54" s="78"/>
      <c r="BC54" s="81"/>
      <c r="BD54" s="82"/>
      <c r="BE54" s="49"/>
      <c r="BH54" s="41"/>
    </row>
    <row r="55" spans="1:61" s="20" customFormat="1" ht="15.75" outlineLevel="1">
      <c r="A55" s="118">
        <v>4.05</v>
      </c>
      <c r="B55" s="163" t="s">
        <v>91</v>
      </c>
      <c r="C55" s="119" t="s">
        <v>36</v>
      </c>
      <c r="D55" s="120">
        <v>300</v>
      </c>
      <c r="E55" s="116"/>
      <c r="F55" s="116">
        <f t="shared" si="8"/>
        <v>0</v>
      </c>
      <c r="G55" s="46"/>
      <c r="H55" s="94"/>
      <c r="I55" s="78"/>
      <c r="J55" s="79"/>
      <c r="K55" s="80"/>
      <c r="L55" s="79"/>
      <c r="M55" s="78"/>
      <c r="N55" s="78"/>
      <c r="O55" s="81"/>
      <c r="P55" s="77"/>
      <c r="Q55" s="78"/>
      <c r="R55" s="79"/>
      <c r="S55" s="80"/>
      <c r="T55" s="79"/>
      <c r="U55" s="78"/>
      <c r="V55" s="78"/>
      <c r="W55" s="81"/>
      <c r="X55" s="77"/>
      <c r="Y55" s="78"/>
      <c r="Z55" s="79"/>
      <c r="AA55" s="80"/>
      <c r="AB55" s="79"/>
      <c r="AC55" s="78"/>
      <c r="AD55" s="78"/>
      <c r="AE55" s="81"/>
      <c r="AF55" s="77"/>
      <c r="AG55" s="78"/>
      <c r="AH55" s="79"/>
      <c r="AI55" s="80"/>
      <c r="AJ55" s="79"/>
      <c r="AK55" s="78"/>
      <c r="AL55" s="78"/>
      <c r="AM55" s="81"/>
      <c r="AN55" s="77"/>
      <c r="AO55" s="78"/>
      <c r="AP55" s="79"/>
      <c r="AQ55" s="80"/>
      <c r="AR55" s="79"/>
      <c r="AS55" s="78"/>
      <c r="AT55" s="78"/>
      <c r="AU55" s="81"/>
      <c r="AV55" s="77"/>
      <c r="AW55" s="78"/>
      <c r="AX55" s="79"/>
      <c r="AY55" s="80"/>
      <c r="AZ55" s="79"/>
      <c r="BA55" s="78"/>
      <c r="BB55" s="78"/>
      <c r="BC55" s="81"/>
      <c r="BD55" s="82"/>
      <c r="BE55" s="49"/>
      <c r="BH55" s="41"/>
      <c r="BI55" s="42"/>
    </row>
    <row r="56" spans="1:60" s="20" customFormat="1" ht="16.5" outlineLevel="1" thickBot="1">
      <c r="A56" s="118">
        <v>4.06</v>
      </c>
      <c r="B56" s="164" t="s">
        <v>93</v>
      </c>
      <c r="C56" s="134" t="s">
        <v>36</v>
      </c>
      <c r="D56" s="135">
        <v>160</v>
      </c>
      <c r="E56" s="136"/>
      <c r="F56" s="136">
        <f t="shared" si="8"/>
        <v>0</v>
      </c>
      <c r="G56" s="113"/>
      <c r="H56" s="94"/>
      <c r="I56" s="78"/>
      <c r="J56" s="79"/>
      <c r="K56" s="80"/>
      <c r="L56" s="79"/>
      <c r="M56" s="78"/>
      <c r="N56" s="78"/>
      <c r="O56" s="81"/>
      <c r="P56" s="77"/>
      <c r="Q56" s="78"/>
      <c r="R56" s="79"/>
      <c r="S56" s="80"/>
      <c r="T56" s="79"/>
      <c r="U56" s="78"/>
      <c r="V56" s="78"/>
      <c r="W56" s="81"/>
      <c r="X56" s="77"/>
      <c r="Y56" s="78"/>
      <c r="Z56" s="79"/>
      <c r="AA56" s="80"/>
      <c r="AB56" s="79"/>
      <c r="AC56" s="78"/>
      <c r="AD56" s="78"/>
      <c r="AE56" s="81"/>
      <c r="AF56" s="77"/>
      <c r="AG56" s="78"/>
      <c r="AH56" s="79"/>
      <c r="AI56" s="80"/>
      <c r="AJ56" s="79"/>
      <c r="AK56" s="78"/>
      <c r="AL56" s="78"/>
      <c r="AM56" s="81"/>
      <c r="AN56" s="77"/>
      <c r="AO56" s="78"/>
      <c r="AP56" s="79"/>
      <c r="AQ56" s="80"/>
      <c r="AR56" s="79"/>
      <c r="AS56" s="78"/>
      <c r="AT56" s="78"/>
      <c r="AU56" s="81"/>
      <c r="AV56" s="77"/>
      <c r="AW56" s="78"/>
      <c r="AX56" s="79"/>
      <c r="AY56" s="80"/>
      <c r="AZ56" s="79"/>
      <c r="BA56" s="78"/>
      <c r="BB56" s="78"/>
      <c r="BC56" s="81"/>
      <c r="BD56" s="82"/>
      <c r="BE56" s="49"/>
      <c r="BH56" s="41"/>
    </row>
    <row r="57" spans="1:60" s="20" customFormat="1" ht="19.5" outlineLevel="1" thickBot="1">
      <c r="A57" s="122"/>
      <c r="B57" s="165" t="s">
        <v>41</v>
      </c>
      <c r="C57" s="142"/>
      <c r="D57" s="139"/>
      <c r="E57" s="140"/>
      <c r="F57" s="140"/>
      <c r="G57" s="141">
        <f>SUM(F51:F56)</f>
        <v>0</v>
      </c>
      <c r="H57" s="94"/>
      <c r="I57" s="78"/>
      <c r="J57" s="79"/>
      <c r="K57" s="80"/>
      <c r="L57" s="79"/>
      <c r="M57" s="78"/>
      <c r="N57" s="78"/>
      <c r="O57" s="81"/>
      <c r="P57" s="77"/>
      <c r="Q57" s="78"/>
      <c r="R57" s="79"/>
      <c r="S57" s="80"/>
      <c r="T57" s="79"/>
      <c r="U57" s="78"/>
      <c r="V57" s="78"/>
      <c r="W57" s="81"/>
      <c r="X57" s="77"/>
      <c r="Y57" s="78"/>
      <c r="Z57" s="79"/>
      <c r="AA57" s="80"/>
      <c r="AB57" s="79"/>
      <c r="AC57" s="78"/>
      <c r="AD57" s="78"/>
      <c r="AE57" s="81"/>
      <c r="AF57" s="77"/>
      <c r="AG57" s="78"/>
      <c r="AH57" s="79"/>
      <c r="AI57" s="80"/>
      <c r="AJ57" s="79"/>
      <c r="AK57" s="78"/>
      <c r="AL57" s="78"/>
      <c r="AM57" s="81"/>
      <c r="AN57" s="77"/>
      <c r="AO57" s="78"/>
      <c r="AP57" s="79"/>
      <c r="AQ57" s="80"/>
      <c r="AR57" s="79"/>
      <c r="AS57" s="78"/>
      <c r="AT57" s="78"/>
      <c r="AU57" s="81"/>
      <c r="AV57" s="77"/>
      <c r="AW57" s="78"/>
      <c r="AX57" s="79"/>
      <c r="AY57" s="80"/>
      <c r="AZ57" s="79"/>
      <c r="BA57" s="78"/>
      <c r="BB57" s="78"/>
      <c r="BC57" s="81"/>
      <c r="BD57" s="82"/>
      <c r="BE57" s="49"/>
      <c r="BH57" s="41"/>
    </row>
    <row r="58" spans="1:60" s="20" customFormat="1" ht="19.5" outlineLevel="1" thickBot="1">
      <c r="A58" s="122"/>
      <c r="B58" s="166"/>
      <c r="C58" s="123"/>
      <c r="D58" s="45"/>
      <c r="E58" s="101"/>
      <c r="F58" s="101"/>
      <c r="G58" s="46"/>
      <c r="H58" s="94"/>
      <c r="I58" s="78"/>
      <c r="J58" s="79"/>
      <c r="K58" s="80"/>
      <c r="L58" s="79"/>
      <c r="M58" s="78"/>
      <c r="N58" s="78"/>
      <c r="O58" s="81"/>
      <c r="P58" s="77"/>
      <c r="Q58" s="78"/>
      <c r="R58" s="79"/>
      <c r="S58" s="80"/>
      <c r="T58" s="79"/>
      <c r="U58" s="78"/>
      <c r="V58" s="78"/>
      <c r="W58" s="81"/>
      <c r="X58" s="77"/>
      <c r="Y58" s="78"/>
      <c r="Z58" s="79"/>
      <c r="AA58" s="80"/>
      <c r="AB58" s="79"/>
      <c r="AC58" s="78"/>
      <c r="AD58" s="78"/>
      <c r="AE58" s="81"/>
      <c r="AF58" s="77"/>
      <c r="AG58" s="78"/>
      <c r="AH58" s="79"/>
      <c r="AI58" s="80"/>
      <c r="AJ58" s="79"/>
      <c r="AK58" s="78"/>
      <c r="AL58" s="78"/>
      <c r="AM58" s="81"/>
      <c r="AN58" s="77"/>
      <c r="AO58" s="78"/>
      <c r="AP58" s="79"/>
      <c r="AQ58" s="80"/>
      <c r="AR58" s="79"/>
      <c r="AS58" s="78"/>
      <c r="AT58" s="78"/>
      <c r="AU58" s="81"/>
      <c r="AV58" s="77"/>
      <c r="AW58" s="78"/>
      <c r="AX58" s="79"/>
      <c r="AY58" s="80"/>
      <c r="AZ58" s="79"/>
      <c r="BA58" s="78"/>
      <c r="BB58" s="78"/>
      <c r="BC58" s="81"/>
      <c r="BD58" s="82"/>
      <c r="BE58" s="49"/>
      <c r="BH58" s="41"/>
    </row>
    <row r="59" spans="1:60" s="20" customFormat="1" ht="19.5" outlineLevel="1" thickBot="1">
      <c r="A59" s="47" t="s">
        <v>42</v>
      </c>
      <c r="B59" s="161" t="s">
        <v>57</v>
      </c>
      <c r="C59" s="130"/>
      <c r="D59" s="131"/>
      <c r="E59" s="132"/>
      <c r="F59" s="132"/>
      <c r="G59" s="133"/>
      <c r="H59" s="94"/>
      <c r="I59" s="78"/>
      <c r="J59" s="79"/>
      <c r="K59" s="80"/>
      <c r="L59" s="79"/>
      <c r="M59" s="78"/>
      <c r="N59" s="78"/>
      <c r="O59" s="81"/>
      <c r="P59" s="77"/>
      <c r="Q59" s="78"/>
      <c r="R59" s="79"/>
      <c r="S59" s="80"/>
      <c r="T59" s="79"/>
      <c r="U59" s="78"/>
      <c r="V59" s="78"/>
      <c r="W59" s="81"/>
      <c r="X59" s="77"/>
      <c r="Y59" s="78"/>
      <c r="Z59" s="79"/>
      <c r="AA59" s="80"/>
      <c r="AB59" s="79"/>
      <c r="AC59" s="78"/>
      <c r="AD59" s="78"/>
      <c r="AE59" s="81"/>
      <c r="AF59" s="77"/>
      <c r="AG59" s="78"/>
      <c r="AH59" s="79"/>
      <c r="AI59" s="80"/>
      <c r="AJ59" s="79"/>
      <c r="AK59" s="78"/>
      <c r="AL59" s="78"/>
      <c r="AM59" s="81"/>
      <c r="AN59" s="77"/>
      <c r="AO59" s="78"/>
      <c r="AP59" s="79"/>
      <c r="AQ59" s="80"/>
      <c r="AR59" s="79"/>
      <c r="AS59" s="78"/>
      <c r="AT59" s="78"/>
      <c r="AU59" s="81"/>
      <c r="AV59" s="77"/>
      <c r="AW59" s="78"/>
      <c r="AX59" s="79"/>
      <c r="AY59" s="80"/>
      <c r="AZ59" s="79"/>
      <c r="BA59" s="78"/>
      <c r="BB59" s="78"/>
      <c r="BC59" s="81"/>
      <c r="BD59" s="82"/>
      <c r="BE59" s="49"/>
      <c r="BH59" s="41"/>
    </row>
    <row r="60" spans="1:60" s="20" customFormat="1" ht="15.75" outlineLevel="1">
      <c r="A60" s="124">
        <v>5.01</v>
      </c>
      <c r="B60" s="162" t="s">
        <v>95</v>
      </c>
      <c r="C60" s="125" t="s">
        <v>56</v>
      </c>
      <c r="D60" s="126">
        <v>1</v>
      </c>
      <c r="E60" s="127"/>
      <c r="F60" s="127">
        <f aca="true" t="shared" si="9" ref="F60:F65">E60*D60</f>
        <v>0</v>
      </c>
      <c r="G60" s="46"/>
      <c r="H60" s="94"/>
      <c r="I60" s="78"/>
      <c r="J60" s="79"/>
      <c r="K60" s="80"/>
      <c r="L60" s="79"/>
      <c r="M60" s="78"/>
      <c r="N60" s="78"/>
      <c r="O60" s="81"/>
      <c r="P60" s="77"/>
      <c r="Q60" s="78"/>
      <c r="R60" s="79"/>
      <c r="S60" s="80"/>
      <c r="T60" s="79"/>
      <c r="U60" s="78"/>
      <c r="V60" s="78"/>
      <c r="W60" s="81"/>
      <c r="X60" s="77"/>
      <c r="Y60" s="78"/>
      <c r="Z60" s="79"/>
      <c r="AA60" s="80"/>
      <c r="AB60" s="79"/>
      <c r="AC60" s="78"/>
      <c r="AD60" s="78"/>
      <c r="AE60" s="81"/>
      <c r="AF60" s="77"/>
      <c r="AG60" s="78"/>
      <c r="AH60" s="79"/>
      <c r="AI60" s="80"/>
      <c r="AJ60" s="79"/>
      <c r="AK60" s="78"/>
      <c r="AL60" s="78"/>
      <c r="AM60" s="81"/>
      <c r="AN60" s="77"/>
      <c r="AO60" s="78"/>
      <c r="AP60" s="79"/>
      <c r="AQ60" s="80"/>
      <c r="AR60" s="79"/>
      <c r="AS60" s="78"/>
      <c r="AT60" s="78"/>
      <c r="AU60" s="81"/>
      <c r="AV60" s="77"/>
      <c r="AW60" s="78"/>
      <c r="AX60" s="79"/>
      <c r="AY60" s="80"/>
      <c r="AZ60" s="79"/>
      <c r="BA60" s="78"/>
      <c r="BB60" s="78"/>
      <c r="BC60" s="81"/>
      <c r="BD60" s="82"/>
      <c r="BE60" s="49"/>
      <c r="BH60" s="41"/>
    </row>
    <row r="61" spans="1:60" s="20" customFormat="1" ht="15.75" outlineLevel="1">
      <c r="A61" s="118">
        <v>5.02</v>
      </c>
      <c r="B61" s="163" t="s">
        <v>96</v>
      </c>
      <c r="C61" s="119" t="s">
        <v>56</v>
      </c>
      <c r="D61" s="120">
        <v>1</v>
      </c>
      <c r="E61" s="116"/>
      <c r="F61" s="116">
        <f t="shared" si="9"/>
        <v>0</v>
      </c>
      <c r="G61" s="46"/>
      <c r="H61" s="94"/>
      <c r="I61" s="78"/>
      <c r="J61" s="79"/>
      <c r="K61" s="80"/>
      <c r="L61" s="79"/>
      <c r="M61" s="78"/>
      <c r="N61" s="78"/>
      <c r="O61" s="81"/>
      <c r="P61" s="77"/>
      <c r="Q61" s="78"/>
      <c r="R61" s="79"/>
      <c r="S61" s="80"/>
      <c r="T61" s="79"/>
      <c r="U61" s="78"/>
      <c r="V61" s="78"/>
      <c r="W61" s="81"/>
      <c r="X61" s="77"/>
      <c r="Y61" s="78"/>
      <c r="Z61" s="79"/>
      <c r="AA61" s="80"/>
      <c r="AB61" s="79"/>
      <c r="AC61" s="78"/>
      <c r="AD61" s="78"/>
      <c r="AE61" s="81"/>
      <c r="AF61" s="77"/>
      <c r="AG61" s="78"/>
      <c r="AH61" s="79"/>
      <c r="AI61" s="80"/>
      <c r="AJ61" s="79"/>
      <c r="AK61" s="78"/>
      <c r="AL61" s="78"/>
      <c r="AM61" s="81"/>
      <c r="AN61" s="77"/>
      <c r="AO61" s="78"/>
      <c r="AP61" s="79"/>
      <c r="AQ61" s="80"/>
      <c r="AR61" s="79"/>
      <c r="AS61" s="78"/>
      <c r="AT61" s="78"/>
      <c r="AU61" s="81"/>
      <c r="AV61" s="77"/>
      <c r="AW61" s="78"/>
      <c r="AX61" s="79"/>
      <c r="AY61" s="80"/>
      <c r="AZ61" s="79"/>
      <c r="BA61" s="78"/>
      <c r="BB61" s="78"/>
      <c r="BC61" s="81"/>
      <c r="BD61" s="82"/>
      <c r="BE61" s="49"/>
      <c r="BH61" s="41"/>
    </row>
    <row r="62" spans="1:60" s="20" customFormat="1" ht="15.75" outlineLevel="1">
      <c r="A62" s="118">
        <v>5.03</v>
      </c>
      <c r="B62" s="163" t="s">
        <v>97</v>
      </c>
      <c r="C62" s="119" t="s">
        <v>56</v>
      </c>
      <c r="D62" s="120">
        <v>1</v>
      </c>
      <c r="E62" s="116"/>
      <c r="F62" s="116">
        <f t="shared" si="9"/>
        <v>0</v>
      </c>
      <c r="G62" s="46"/>
      <c r="H62" s="94"/>
      <c r="I62" s="78"/>
      <c r="J62" s="79"/>
      <c r="K62" s="80"/>
      <c r="L62" s="79"/>
      <c r="M62" s="78"/>
      <c r="N62" s="78"/>
      <c r="O62" s="81"/>
      <c r="P62" s="77"/>
      <c r="Q62" s="78"/>
      <c r="R62" s="79"/>
      <c r="S62" s="80"/>
      <c r="T62" s="79"/>
      <c r="U62" s="78"/>
      <c r="V62" s="78"/>
      <c r="W62" s="81"/>
      <c r="X62" s="77"/>
      <c r="Y62" s="78"/>
      <c r="Z62" s="79"/>
      <c r="AA62" s="80"/>
      <c r="AB62" s="79"/>
      <c r="AC62" s="78"/>
      <c r="AD62" s="78"/>
      <c r="AE62" s="81"/>
      <c r="AF62" s="77"/>
      <c r="AG62" s="78"/>
      <c r="AH62" s="79"/>
      <c r="AI62" s="80"/>
      <c r="AJ62" s="79"/>
      <c r="AK62" s="78"/>
      <c r="AL62" s="78"/>
      <c r="AM62" s="81"/>
      <c r="AN62" s="77"/>
      <c r="AO62" s="78"/>
      <c r="AP62" s="79"/>
      <c r="AQ62" s="80"/>
      <c r="AR62" s="79"/>
      <c r="AS62" s="78"/>
      <c r="AT62" s="78"/>
      <c r="AU62" s="81"/>
      <c r="AV62" s="77"/>
      <c r="AW62" s="78"/>
      <c r="AX62" s="79"/>
      <c r="AY62" s="80"/>
      <c r="AZ62" s="79"/>
      <c r="BA62" s="78"/>
      <c r="BB62" s="78"/>
      <c r="BC62" s="81"/>
      <c r="BD62" s="82"/>
      <c r="BE62" s="49"/>
      <c r="BH62" s="41"/>
    </row>
    <row r="63" spans="1:60" s="20" customFormat="1" ht="15.75" outlineLevel="1">
      <c r="A63" s="118">
        <v>5.04</v>
      </c>
      <c r="B63" s="163" t="s">
        <v>98</v>
      </c>
      <c r="C63" s="119" t="s">
        <v>56</v>
      </c>
      <c r="D63" s="120">
        <v>1</v>
      </c>
      <c r="E63" s="116"/>
      <c r="F63" s="116">
        <f t="shared" si="9"/>
        <v>0</v>
      </c>
      <c r="G63" s="46"/>
      <c r="H63" s="94"/>
      <c r="I63" s="78"/>
      <c r="J63" s="79"/>
      <c r="K63" s="80"/>
      <c r="L63" s="79"/>
      <c r="M63" s="78"/>
      <c r="N63" s="78"/>
      <c r="O63" s="81"/>
      <c r="P63" s="77"/>
      <c r="Q63" s="78"/>
      <c r="R63" s="79"/>
      <c r="S63" s="80"/>
      <c r="T63" s="79"/>
      <c r="U63" s="78"/>
      <c r="V63" s="78"/>
      <c r="W63" s="81"/>
      <c r="X63" s="77"/>
      <c r="Y63" s="78"/>
      <c r="Z63" s="79"/>
      <c r="AA63" s="80"/>
      <c r="AB63" s="79"/>
      <c r="AC63" s="78"/>
      <c r="AD63" s="78"/>
      <c r="AE63" s="81"/>
      <c r="AF63" s="77"/>
      <c r="AG63" s="78"/>
      <c r="AH63" s="79"/>
      <c r="AI63" s="80"/>
      <c r="AJ63" s="79"/>
      <c r="AK63" s="78"/>
      <c r="AL63" s="78"/>
      <c r="AM63" s="81"/>
      <c r="AN63" s="77"/>
      <c r="AO63" s="78"/>
      <c r="AP63" s="79"/>
      <c r="AQ63" s="80"/>
      <c r="AR63" s="79"/>
      <c r="AS63" s="78"/>
      <c r="AT63" s="78"/>
      <c r="AU63" s="81"/>
      <c r="AV63" s="77"/>
      <c r="AW63" s="78"/>
      <c r="AX63" s="79"/>
      <c r="AY63" s="80"/>
      <c r="AZ63" s="79"/>
      <c r="BA63" s="78"/>
      <c r="BB63" s="78"/>
      <c r="BC63" s="81"/>
      <c r="BD63" s="82"/>
      <c r="BE63" s="49"/>
      <c r="BH63" s="41"/>
    </row>
    <row r="64" spans="1:60" s="20" customFormat="1" ht="15.75" outlineLevel="1">
      <c r="A64" s="118">
        <v>5.05</v>
      </c>
      <c r="B64" s="163" t="s">
        <v>99</v>
      </c>
      <c r="C64" s="119" t="s">
        <v>56</v>
      </c>
      <c r="D64" s="120">
        <v>1</v>
      </c>
      <c r="E64" s="116"/>
      <c r="F64" s="116">
        <f t="shared" si="9"/>
        <v>0</v>
      </c>
      <c r="G64" s="46"/>
      <c r="H64" s="94"/>
      <c r="I64" s="78"/>
      <c r="J64" s="79"/>
      <c r="K64" s="80"/>
      <c r="L64" s="79"/>
      <c r="M64" s="78"/>
      <c r="N64" s="78"/>
      <c r="O64" s="81"/>
      <c r="P64" s="77"/>
      <c r="Q64" s="78"/>
      <c r="R64" s="79"/>
      <c r="S64" s="80"/>
      <c r="T64" s="79"/>
      <c r="U64" s="78"/>
      <c r="V64" s="78"/>
      <c r="W64" s="81"/>
      <c r="X64" s="77"/>
      <c r="Y64" s="78"/>
      <c r="Z64" s="79"/>
      <c r="AA64" s="80"/>
      <c r="AB64" s="79"/>
      <c r="AC64" s="78"/>
      <c r="AD64" s="78"/>
      <c r="AE64" s="81"/>
      <c r="AF64" s="77"/>
      <c r="AG64" s="78"/>
      <c r="AH64" s="79"/>
      <c r="AI64" s="80"/>
      <c r="AJ64" s="79"/>
      <c r="AK64" s="78"/>
      <c r="AL64" s="78"/>
      <c r="AM64" s="81"/>
      <c r="AN64" s="77"/>
      <c r="AO64" s="78"/>
      <c r="AP64" s="79"/>
      <c r="AQ64" s="80"/>
      <c r="AR64" s="79"/>
      <c r="AS64" s="78"/>
      <c r="AT64" s="78"/>
      <c r="AU64" s="81"/>
      <c r="AV64" s="77"/>
      <c r="AW64" s="78"/>
      <c r="AX64" s="79"/>
      <c r="AY64" s="80"/>
      <c r="AZ64" s="79"/>
      <c r="BA64" s="78"/>
      <c r="BB64" s="78"/>
      <c r="BC64" s="81"/>
      <c r="BD64" s="82"/>
      <c r="BE64" s="49"/>
      <c r="BH64" s="41"/>
    </row>
    <row r="65" spans="1:60" s="20" customFormat="1" ht="16.5" outlineLevel="1" thickBot="1">
      <c r="A65" s="118">
        <v>5.06</v>
      </c>
      <c r="B65" s="164" t="s">
        <v>100</v>
      </c>
      <c r="C65" s="134" t="s">
        <v>56</v>
      </c>
      <c r="D65" s="135">
        <v>1</v>
      </c>
      <c r="E65" s="136"/>
      <c r="F65" s="136">
        <f t="shared" si="9"/>
        <v>0</v>
      </c>
      <c r="G65" s="46"/>
      <c r="H65" s="94"/>
      <c r="I65" s="78"/>
      <c r="J65" s="79"/>
      <c r="K65" s="80"/>
      <c r="L65" s="79"/>
      <c r="M65" s="78"/>
      <c r="N65" s="78"/>
      <c r="O65" s="81"/>
      <c r="P65" s="77"/>
      <c r="Q65" s="78"/>
      <c r="R65" s="79"/>
      <c r="S65" s="80"/>
      <c r="T65" s="79"/>
      <c r="U65" s="78"/>
      <c r="V65" s="78"/>
      <c r="W65" s="81"/>
      <c r="X65" s="77"/>
      <c r="Y65" s="78"/>
      <c r="Z65" s="79"/>
      <c r="AA65" s="80"/>
      <c r="AB65" s="79"/>
      <c r="AC65" s="78"/>
      <c r="AD65" s="78"/>
      <c r="AE65" s="81"/>
      <c r="AF65" s="77"/>
      <c r="AG65" s="78"/>
      <c r="AH65" s="79"/>
      <c r="AI65" s="80"/>
      <c r="AJ65" s="79"/>
      <c r="AK65" s="78"/>
      <c r="AL65" s="78"/>
      <c r="AM65" s="81"/>
      <c r="AN65" s="77"/>
      <c r="AO65" s="78"/>
      <c r="AP65" s="79"/>
      <c r="AQ65" s="80"/>
      <c r="AR65" s="79"/>
      <c r="AS65" s="78"/>
      <c r="AT65" s="78"/>
      <c r="AU65" s="81"/>
      <c r="AV65" s="77"/>
      <c r="AW65" s="78"/>
      <c r="AX65" s="79"/>
      <c r="AY65" s="80"/>
      <c r="AZ65" s="79"/>
      <c r="BA65" s="78"/>
      <c r="BB65" s="78"/>
      <c r="BC65" s="81"/>
      <c r="BD65" s="82"/>
      <c r="BE65" s="49"/>
      <c r="BH65" s="41"/>
    </row>
    <row r="66" spans="1:60" s="19" customFormat="1" ht="18" customHeight="1" outlineLevel="1" thickBot="1">
      <c r="A66" s="43"/>
      <c r="B66" s="165" t="s">
        <v>120</v>
      </c>
      <c r="C66" s="138"/>
      <c r="D66" s="139"/>
      <c r="E66" s="140"/>
      <c r="F66" s="140"/>
      <c r="G66" s="141">
        <f>SUM(F60:F65)</f>
        <v>0</v>
      </c>
      <c r="H66" s="128" t="e">
        <f>I66/$G73</f>
        <v>#REF!</v>
      </c>
      <c r="I66" s="89" t="e">
        <f>+K66+M66</f>
        <v>#REF!</v>
      </c>
      <c r="J66" s="90" t="e">
        <f>+I66</f>
        <v>#REF!</v>
      </c>
      <c r="K66" s="91" t="e">
        <f>+#REF!</f>
        <v>#REF!</v>
      </c>
      <c r="L66" s="92" t="e">
        <f>M66/$G73</f>
        <v>#DIV/0!</v>
      </c>
      <c r="M66" s="89">
        <f>SUM(M30:M65)</f>
        <v>0</v>
      </c>
      <c r="N66" s="88" t="e">
        <f>100%-H66</f>
        <v>#REF!</v>
      </c>
      <c r="O66" s="89" t="e">
        <f>+$G73-I66</f>
        <v>#REF!</v>
      </c>
      <c r="P66" s="88" t="e">
        <f>Q66/$G73</f>
        <v>#REF!</v>
      </c>
      <c r="Q66" s="89" t="e">
        <f>+S66+U66</f>
        <v>#REF!</v>
      </c>
      <c r="R66" s="90" t="e">
        <f>+H66</f>
        <v>#REF!</v>
      </c>
      <c r="S66" s="91" t="e">
        <f>+I66</f>
        <v>#REF!</v>
      </c>
      <c r="T66" s="92" t="e">
        <f>U66/$G73</f>
        <v>#DIV/0!</v>
      </c>
      <c r="U66" s="89">
        <f>SUM(U30:U65)</f>
        <v>0</v>
      </c>
      <c r="V66" s="88" t="e">
        <f>100%-P66</f>
        <v>#REF!</v>
      </c>
      <c r="W66" s="89" t="e">
        <f>+$G73-Q66</f>
        <v>#REF!</v>
      </c>
      <c r="X66" s="88" t="e">
        <f>Y66/$G73</f>
        <v>#REF!</v>
      </c>
      <c r="Y66" s="89" t="e">
        <f>+AA66+AC66</f>
        <v>#REF!</v>
      </c>
      <c r="Z66" s="90" t="e">
        <f>+P66</f>
        <v>#REF!</v>
      </c>
      <c r="AA66" s="91" t="e">
        <f>+Q66</f>
        <v>#REF!</v>
      </c>
      <c r="AB66" s="92" t="e">
        <f>AC66/$G73</f>
        <v>#DIV/0!</v>
      </c>
      <c r="AC66" s="89">
        <f>SUM(AC30:AC65)</f>
        <v>0</v>
      </c>
      <c r="AD66" s="88" t="e">
        <f>100%-X66</f>
        <v>#REF!</v>
      </c>
      <c r="AE66" s="89" t="e">
        <f>+$G73-Y66</f>
        <v>#REF!</v>
      </c>
      <c r="AF66" s="88" t="e">
        <f>AG66/$G73</f>
        <v>#REF!</v>
      </c>
      <c r="AG66" s="89" t="e">
        <f>+AI66+AK66</f>
        <v>#REF!</v>
      </c>
      <c r="AH66" s="90" t="e">
        <f>+X66</f>
        <v>#REF!</v>
      </c>
      <c r="AI66" s="91" t="e">
        <f>+Y66</f>
        <v>#REF!</v>
      </c>
      <c r="AJ66" s="92" t="e">
        <f>AK66/$G73</f>
        <v>#DIV/0!</v>
      </c>
      <c r="AK66" s="89">
        <f>SUM(AK30:AK65)</f>
        <v>0</v>
      </c>
      <c r="AL66" s="88" t="e">
        <f>100%-AF66</f>
        <v>#REF!</v>
      </c>
      <c r="AM66" s="89" t="e">
        <f>+$G73-AG66</f>
        <v>#REF!</v>
      </c>
      <c r="AN66" s="88" t="e">
        <f>AO66/$G73</f>
        <v>#REF!</v>
      </c>
      <c r="AO66" s="89" t="e">
        <f>+AQ66+AS66</f>
        <v>#REF!</v>
      </c>
      <c r="AP66" s="90" t="e">
        <f>+AF66</f>
        <v>#REF!</v>
      </c>
      <c r="AQ66" s="91" t="e">
        <f>+AG66</f>
        <v>#REF!</v>
      </c>
      <c r="AR66" s="92" t="e">
        <f>AS66/$G73</f>
        <v>#DIV/0!</v>
      </c>
      <c r="AS66" s="89">
        <f>SUM(AS30:AS65)</f>
        <v>0</v>
      </c>
      <c r="AT66" s="88" t="e">
        <f>100%-AN66</f>
        <v>#REF!</v>
      </c>
      <c r="AU66" s="89" t="e">
        <f>+$G73-AO66</f>
        <v>#REF!</v>
      </c>
      <c r="AV66" s="88" t="e">
        <f>AW66/$G73</f>
        <v>#REF!</v>
      </c>
      <c r="AW66" s="89" t="e">
        <f>+AY66+BA66</f>
        <v>#REF!</v>
      </c>
      <c r="AX66" s="90" t="e">
        <f>+AN66</f>
        <v>#REF!</v>
      </c>
      <c r="AY66" s="91" t="e">
        <f>+AO66</f>
        <v>#REF!</v>
      </c>
      <c r="AZ66" s="92" t="e">
        <f>BA66/$G73</f>
        <v>#DIV/0!</v>
      </c>
      <c r="BA66" s="89">
        <f>SUM(BA30:BA65)</f>
        <v>0</v>
      </c>
      <c r="BB66" s="88" t="e">
        <f>100%-AV66</f>
        <v>#REF!</v>
      </c>
      <c r="BC66" s="89" t="e">
        <f>+$G73-AW66</f>
        <v>#REF!</v>
      </c>
      <c r="BD66" s="48"/>
      <c r="BE66" s="49"/>
      <c r="BH66" s="23"/>
    </row>
    <row r="67" spans="1:60" s="19" customFormat="1" ht="18" customHeight="1" outlineLevel="1" thickBot="1">
      <c r="A67" s="43"/>
      <c r="B67" s="166"/>
      <c r="C67" s="44"/>
      <c r="D67" s="45"/>
      <c r="E67" s="101"/>
      <c r="F67" s="101"/>
      <c r="G67" s="46"/>
      <c r="H67" s="144"/>
      <c r="I67" s="145"/>
      <c r="J67" s="146"/>
      <c r="K67" s="146"/>
      <c r="L67" s="144"/>
      <c r="M67" s="145"/>
      <c r="N67" s="144"/>
      <c r="O67" s="147"/>
      <c r="P67" s="148"/>
      <c r="Q67" s="145"/>
      <c r="R67" s="146"/>
      <c r="S67" s="146"/>
      <c r="T67" s="144"/>
      <c r="U67" s="145"/>
      <c r="V67" s="144"/>
      <c r="W67" s="147"/>
      <c r="X67" s="148"/>
      <c r="Y67" s="145"/>
      <c r="Z67" s="146"/>
      <c r="AA67" s="146"/>
      <c r="AB67" s="144"/>
      <c r="AC67" s="145"/>
      <c r="AD67" s="144"/>
      <c r="AE67" s="147"/>
      <c r="AF67" s="148"/>
      <c r="AG67" s="145"/>
      <c r="AH67" s="146"/>
      <c r="AI67" s="146"/>
      <c r="AJ67" s="144"/>
      <c r="AK67" s="145"/>
      <c r="AL67" s="144"/>
      <c r="AM67" s="147"/>
      <c r="AN67" s="148"/>
      <c r="AO67" s="145"/>
      <c r="AP67" s="146"/>
      <c r="AQ67" s="146"/>
      <c r="AR67" s="144"/>
      <c r="AS67" s="145"/>
      <c r="AT67" s="144"/>
      <c r="AU67" s="147"/>
      <c r="AV67" s="148"/>
      <c r="AW67" s="145"/>
      <c r="AX67" s="146"/>
      <c r="AY67" s="146"/>
      <c r="AZ67" s="144"/>
      <c r="BA67" s="145"/>
      <c r="BB67" s="144"/>
      <c r="BC67" s="147"/>
      <c r="BD67" s="48"/>
      <c r="BE67" s="49"/>
      <c r="BH67" s="23"/>
    </row>
    <row r="68" spans="1:60" s="19" customFormat="1" ht="18" customHeight="1" outlineLevel="1" thickBot="1">
      <c r="A68" s="47" t="s">
        <v>43</v>
      </c>
      <c r="B68" s="161" t="s">
        <v>101</v>
      </c>
      <c r="C68" s="130"/>
      <c r="D68" s="131"/>
      <c r="E68" s="132"/>
      <c r="F68" s="132"/>
      <c r="G68" s="133"/>
      <c r="H68" s="94"/>
      <c r="I68" s="78"/>
      <c r="J68" s="79"/>
      <c r="K68" s="80"/>
      <c r="L68" s="79"/>
      <c r="M68" s="78"/>
      <c r="N68" s="78"/>
      <c r="O68" s="81"/>
      <c r="P68" s="77"/>
      <c r="Q68" s="78"/>
      <c r="R68" s="79"/>
      <c r="S68" s="80"/>
      <c r="T68" s="79"/>
      <c r="U68" s="78"/>
      <c r="V68" s="78"/>
      <c r="W68" s="81"/>
      <c r="X68" s="77"/>
      <c r="Y68" s="78"/>
      <c r="Z68" s="79"/>
      <c r="AA68" s="80"/>
      <c r="AB68" s="79"/>
      <c r="AC68" s="78"/>
      <c r="AD68" s="78"/>
      <c r="AE68" s="81"/>
      <c r="AF68" s="77"/>
      <c r="AG68" s="78"/>
      <c r="AH68" s="79"/>
      <c r="AI68" s="80"/>
      <c r="AJ68" s="79"/>
      <c r="AK68" s="78"/>
      <c r="AL68" s="78"/>
      <c r="AM68" s="81"/>
      <c r="AN68" s="77"/>
      <c r="AO68" s="78"/>
      <c r="AP68" s="79"/>
      <c r="AQ68" s="80"/>
      <c r="AR68" s="79"/>
      <c r="AS68" s="78"/>
      <c r="AT68" s="78"/>
      <c r="AU68" s="81"/>
      <c r="AV68" s="77"/>
      <c r="AW68" s="78"/>
      <c r="AX68" s="79"/>
      <c r="AY68" s="80"/>
      <c r="AZ68" s="79"/>
      <c r="BA68" s="78"/>
      <c r="BB68" s="78"/>
      <c r="BC68" s="81"/>
      <c r="BD68" s="48"/>
      <c r="BE68" s="49"/>
      <c r="BH68" s="23"/>
    </row>
    <row r="69" spans="1:60" s="19" customFormat="1" ht="18" customHeight="1" outlineLevel="1">
      <c r="A69" s="124">
        <v>6.01</v>
      </c>
      <c r="B69" s="162" t="s">
        <v>102</v>
      </c>
      <c r="C69" s="125" t="s">
        <v>56</v>
      </c>
      <c r="D69" s="126">
        <v>1</v>
      </c>
      <c r="E69" s="127"/>
      <c r="F69" s="127">
        <f>D69*E69</f>
        <v>0</v>
      </c>
      <c r="G69" s="46"/>
      <c r="H69" s="94"/>
      <c r="I69" s="78"/>
      <c r="J69" s="79"/>
      <c r="K69" s="80"/>
      <c r="L69" s="79"/>
      <c r="M69" s="78"/>
      <c r="N69" s="78"/>
      <c r="O69" s="81"/>
      <c r="P69" s="77"/>
      <c r="Q69" s="78"/>
      <c r="R69" s="79"/>
      <c r="S69" s="80"/>
      <c r="T69" s="79"/>
      <c r="U69" s="78"/>
      <c r="V69" s="78"/>
      <c r="W69" s="81"/>
      <c r="X69" s="77"/>
      <c r="Y69" s="78"/>
      <c r="Z69" s="79"/>
      <c r="AA69" s="80"/>
      <c r="AB69" s="79"/>
      <c r="AC69" s="78"/>
      <c r="AD69" s="78"/>
      <c r="AE69" s="81"/>
      <c r="AF69" s="77"/>
      <c r="AG69" s="78"/>
      <c r="AH69" s="79"/>
      <c r="AI69" s="80"/>
      <c r="AJ69" s="79"/>
      <c r="AK69" s="78"/>
      <c r="AL69" s="78"/>
      <c r="AM69" s="81"/>
      <c r="AN69" s="77"/>
      <c r="AO69" s="78"/>
      <c r="AP69" s="79"/>
      <c r="AQ69" s="80"/>
      <c r="AR69" s="79"/>
      <c r="AS69" s="78"/>
      <c r="AT69" s="78"/>
      <c r="AU69" s="81"/>
      <c r="AV69" s="77"/>
      <c r="AW69" s="78"/>
      <c r="AX69" s="79"/>
      <c r="AY69" s="80"/>
      <c r="AZ69" s="79"/>
      <c r="BA69" s="78"/>
      <c r="BB69" s="78"/>
      <c r="BC69" s="81"/>
      <c r="BD69" s="48"/>
      <c r="BE69" s="49"/>
      <c r="BH69" s="23"/>
    </row>
    <row r="70" spans="1:60" s="19" customFormat="1" ht="18" customHeight="1" outlineLevel="1">
      <c r="A70" s="118">
        <v>6.02</v>
      </c>
      <c r="B70" s="163" t="s">
        <v>103</v>
      </c>
      <c r="C70" s="119" t="s">
        <v>56</v>
      </c>
      <c r="D70" s="120">
        <v>1</v>
      </c>
      <c r="E70" s="116"/>
      <c r="F70" s="116">
        <f>D70*E70</f>
        <v>0</v>
      </c>
      <c r="G70" s="46"/>
      <c r="H70" s="94"/>
      <c r="I70" s="78"/>
      <c r="J70" s="79"/>
      <c r="K70" s="80"/>
      <c r="L70" s="79"/>
      <c r="M70" s="78"/>
      <c r="N70" s="78"/>
      <c r="O70" s="81"/>
      <c r="P70" s="77"/>
      <c r="Q70" s="78"/>
      <c r="R70" s="79"/>
      <c r="S70" s="80"/>
      <c r="T70" s="79"/>
      <c r="U70" s="78"/>
      <c r="V70" s="78"/>
      <c r="W70" s="81"/>
      <c r="X70" s="77"/>
      <c r="Y70" s="78"/>
      <c r="Z70" s="79"/>
      <c r="AA70" s="80"/>
      <c r="AB70" s="79"/>
      <c r="AC70" s="78"/>
      <c r="AD70" s="78"/>
      <c r="AE70" s="81"/>
      <c r="AF70" s="77"/>
      <c r="AG70" s="78"/>
      <c r="AH70" s="79"/>
      <c r="AI70" s="80"/>
      <c r="AJ70" s="79"/>
      <c r="AK70" s="78"/>
      <c r="AL70" s="78"/>
      <c r="AM70" s="81"/>
      <c r="AN70" s="77"/>
      <c r="AO70" s="78"/>
      <c r="AP70" s="79"/>
      <c r="AQ70" s="80"/>
      <c r="AR70" s="79"/>
      <c r="AS70" s="78"/>
      <c r="AT70" s="78"/>
      <c r="AU70" s="81"/>
      <c r="AV70" s="77"/>
      <c r="AW70" s="78"/>
      <c r="AX70" s="79"/>
      <c r="AY70" s="80"/>
      <c r="AZ70" s="79"/>
      <c r="BA70" s="78"/>
      <c r="BB70" s="78"/>
      <c r="BC70" s="81"/>
      <c r="BD70" s="48"/>
      <c r="BE70" s="49"/>
      <c r="BH70" s="23"/>
    </row>
    <row r="71" spans="1:60" s="19" customFormat="1" ht="18" customHeight="1" outlineLevel="1">
      <c r="A71" s="118">
        <v>6.03</v>
      </c>
      <c r="B71" s="163" t="s">
        <v>105</v>
      </c>
      <c r="C71" s="119" t="s">
        <v>60</v>
      </c>
      <c r="D71" s="120">
        <v>20</v>
      </c>
      <c r="E71" s="116"/>
      <c r="F71" s="116">
        <f>D71*E71</f>
        <v>0</v>
      </c>
      <c r="G71" s="46"/>
      <c r="H71" s="94"/>
      <c r="I71" s="78"/>
      <c r="J71" s="79"/>
      <c r="K71" s="80"/>
      <c r="L71" s="79"/>
      <c r="M71" s="78"/>
      <c r="N71" s="78"/>
      <c r="O71" s="81"/>
      <c r="P71" s="77"/>
      <c r="Q71" s="78"/>
      <c r="R71" s="79"/>
      <c r="S71" s="80"/>
      <c r="T71" s="79"/>
      <c r="U71" s="78"/>
      <c r="V71" s="78"/>
      <c r="W71" s="81"/>
      <c r="X71" s="77"/>
      <c r="Y71" s="78"/>
      <c r="Z71" s="79"/>
      <c r="AA71" s="80"/>
      <c r="AB71" s="79"/>
      <c r="AC71" s="78"/>
      <c r="AD71" s="78"/>
      <c r="AE71" s="81"/>
      <c r="AF71" s="77"/>
      <c r="AG71" s="78"/>
      <c r="AH71" s="79"/>
      <c r="AI71" s="80"/>
      <c r="AJ71" s="79"/>
      <c r="AK71" s="78"/>
      <c r="AL71" s="78"/>
      <c r="AM71" s="81"/>
      <c r="AN71" s="77"/>
      <c r="AO71" s="78"/>
      <c r="AP71" s="79"/>
      <c r="AQ71" s="80"/>
      <c r="AR71" s="79"/>
      <c r="AS71" s="78"/>
      <c r="AT71" s="78"/>
      <c r="AU71" s="81"/>
      <c r="AV71" s="77"/>
      <c r="AW71" s="78"/>
      <c r="AX71" s="79"/>
      <c r="AY71" s="80"/>
      <c r="AZ71" s="79"/>
      <c r="BA71" s="78"/>
      <c r="BB71" s="78"/>
      <c r="BC71" s="81"/>
      <c r="BD71" s="48"/>
      <c r="BE71" s="49"/>
      <c r="BH71" s="23"/>
    </row>
    <row r="72" spans="1:60" s="19" customFormat="1" ht="18" customHeight="1" outlineLevel="1" thickBot="1">
      <c r="A72" s="118">
        <v>6.04</v>
      </c>
      <c r="B72" s="164" t="s">
        <v>106</v>
      </c>
      <c r="C72" s="134" t="s">
        <v>54</v>
      </c>
      <c r="D72" s="135">
        <v>1</v>
      </c>
      <c r="E72" s="136"/>
      <c r="F72" s="136">
        <f>D72*E72</f>
        <v>0</v>
      </c>
      <c r="G72" s="46"/>
      <c r="H72" s="94"/>
      <c r="I72" s="78"/>
      <c r="J72" s="79"/>
      <c r="K72" s="80"/>
      <c r="L72" s="79"/>
      <c r="M72" s="78"/>
      <c r="N72" s="78"/>
      <c r="O72" s="81"/>
      <c r="P72" s="77"/>
      <c r="Q72" s="78"/>
      <c r="R72" s="79"/>
      <c r="S72" s="80"/>
      <c r="T72" s="79"/>
      <c r="U72" s="78"/>
      <c r="V72" s="78"/>
      <c r="W72" s="81"/>
      <c r="X72" s="77"/>
      <c r="Y72" s="78"/>
      <c r="Z72" s="79"/>
      <c r="AA72" s="80"/>
      <c r="AB72" s="79"/>
      <c r="AC72" s="78"/>
      <c r="AD72" s="78"/>
      <c r="AE72" s="81"/>
      <c r="AF72" s="77"/>
      <c r="AG72" s="78"/>
      <c r="AH72" s="79"/>
      <c r="AI72" s="80"/>
      <c r="AJ72" s="79"/>
      <c r="AK72" s="78"/>
      <c r="AL72" s="78"/>
      <c r="AM72" s="81"/>
      <c r="AN72" s="77"/>
      <c r="AO72" s="78"/>
      <c r="AP72" s="79"/>
      <c r="AQ72" s="80"/>
      <c r="AR72" s="79"/>
      <c r="AS72" s="78"/>
      <c r="AT72" s="78"/>
      <c r="AU72" s="81"/>
      <c r="AV72" s="77"/>
      <c r="AW72" s="78"/>
      <c r="AX72" s="79"/>
      <c r="AY72" s="80"/>
      <c r="AZ72" s="79"/>
      <c r="BA72" s="78"/>
      <c r="BB72" s="78"/>
      <c r="BC72" s="81"/>
      <c r="BD72" s="48"/>
      <c r="BE72" s="49"/>
      <c r="BH72" s="23"/>
    </row>
    <row r="73" spans="1:60" s="19" customFormat="1" ht="18" customHeight="1" outlineLevel="1" thickBot="1">
      <c r="A73" s="43"/>
      <c r="B73" s="165" t="s">
        <v>119</v>
      </c>
      <c r="C73" s="138"/>
      <c r="D73" s="139"/>
      <c r="E73" s="140"/>
      <c r="F73" s="140"/>
      <c r="G73" s="141">
        <f>SUM(F69:F72)</f>
        <v>0</v>
      </c>
      <c r="H73" s="94"/>
      <c r="I73" s="78"/>
      <c r="J73" s="79"/>
      <c r="K73" s="80"/>
      <c r="L73" s="79"/>
      <c r="M73" s="78"/>
      <c r="N73" s="78"/>
      <c r="O73" s="81"/>
      <c r="P73" s="77"/>
      <c r="Q73" s="78"/>
      <c r="R73" s="79"/>
      <c r="S73" s="80"/>
      <c r="T73" s="79"/>
      <c r="U73" s="78"/>
      <c r="V73" s="78"/>
      <c r="W73" s="81"/>
      <c r="X73" s="77"/>
      <c r="Y73" s="78"/>
      <c r="Z73" s="79"/>
      <c r="AA73" s="80"/>
      <c r="AB73" s="79"/>
      <c r="AC73" s="78"/>
      <c r="AD73" s="78"/>
      <c r="AE73" s="81"/>
      <c r="AF73" s="77"/>
      <c r="AG73" s="78"/>
      <c r="AH73" s="79"/>
      <c r="AI73" s="80"/>
      <c r="AJ73" s="79"/>
      <c r="AK73" s="78"/>
      <c r="AL73" s="78"/>
      <c r="AM73" s="81"/>
      <c r="AN73" s="77"/>
      <c r="AO73" s="78"/>
      <c r="AP73" s="79"/>
      <c r="AQ73" s="80"/>
      <c r="AR73" s="79"/>
      <c r="AS73" s="78"/>
      <c r="AT73" s="78"/>
      <c r="AU73" s="81"/>
      <c r="AV73" s="77"/>
      <c r="AW73" s="78"/>
      <c r="AX73" s="79"/>
      <c r="AY73" s="80"/>
      <c r="AZ73" s="79"/>
      <c r="BA73" s="78"/>
      <c r="BB73" s="78"/>
      <c r="BC73" s="81"/>
      <c r="BD73" s="48"/>
      <c r="BE73" s="49"/>
      <c r="BH73" s="23"/>
    </row>
    <row r="74" spans="1:60" s="19" customFormat="1" ht="18" customHeight="1" outlineLevel="1" thickBot="1">
      <c r="A74" s="43"/>
      <c r="B74" s="166"/>
      <c r="C74" s="44"/>
      <c r="D74" s="45"/>
      <c r="E74" s="101"/>
      <c r="F74" s="101"/>
      <c r="G74" s="46"/>
      <c r="H74" s="95"/>
      <c r="I74" s="84"/>
      <c r="J74" s="85"/>
      <c r="K74" s="86"/>
      <c r="L74" s="85"/>
      <c r="M74" s="84"/>
      <c r="N74" s="84"/>
      <c r="O74" s="87"/>
      <c r="P74" s="83"/>
      <c r="Q74" s="84"/>
      <c r="R74" s="85"/>
      <c r="S74" s="86"/>
      <c r="T74" s="85"/>
      <c r="U74" s="84"/>
      <c r="V74" s="84"/>
      <c r="W74" s="87"/>
      <c r="X74" s="83"/>
      <c r="Y74" s="84"/>
      <c r="Z74" s="85"/>
      <c r="AA74" s="86"/>
      <c r="AB74" s="85"/>
      <c r="AC74" s="84"/>
      <c r="AD74" s="84"/>
      <c r="AE74" s="87"/>
      <c r="AF74" s="83"/>
      <c r="AG74" s="84"/>
      <c r="AH74" s="85"/>
      <c r="AI74" s="86"/>
      <c r="AJ74" s="85"/>
      <c r="AK74" s="84"/>
      <c r="AL74" s="84"/>
      <c r="AM74" s="87"/>
      <c r="AN74" s="83"/>
      <c r="AO74" s="84"/>
      <c r="AP74" s="85"/>
      <c r="AQ74" s="86"/>
      <c r="AR74" s="85"/>
      <c r="AS74" s="84"/>
      <c r="AT74" s="84"/>
      <c r="AU74" s="87"/>
      <c r="AV74" s="83"/>
      <c r="AW74" s="84"/>
      <c r="AX74" s="85"/>
      <c r="AY74" s="86"/>
      <c r="AZ74" s="85"/>
      <c r="BA74" s="84"/>
      <c r="BB74" s="84"/>
      <c r="BC74" s="87"/>
      <c r="BD74" s="48"/>
      <c r="BE74" s="49"/>
      <c r="BH74" s="23"/>
    </row>
    <row r="75" spans="1:60" s="19" customFormat="1" ht="18" customHeight="1" outlineLevel="1" thickBot="1">
      <c r="A75" s="47" t="s">
        <v>44</v>
      </c>
      <c r="B75" s="161" t="s">
        <v>55</v>
      </c>
      <c r="C75" s="130"/>
      <c r="D75" s="131"/>
      <c r="E75" s="132"/>
      <c r="F75" s="132"/>
      <c r="G75" s="133"/>
      <c r="H75" s="95"/>
      <c r="I75" s="84"/>
      <c r="J75" s="85"/>
      <c r="K75" s="86"/>
      <c r="L75" s="85"/>
      <c r="M75" s="84"/>
      <c r="N75" s="84"/>
      <c r="O75" s="87"/>
      <c r="P75" s="83"/>
      <c r="Q75" s="84"/>
      <c r="R75" s="85"/>
      <c r="S75" s="86"/>
      <c r="T75" s="85"/>
      <c r="U75" s="84"/>
      <c r="V75" s="84"/>
      <c r="W75" s="87"/>
      <c r="X75" s="83"/>
      <c r="Y75" s="84"/>
      <c r="Z75" s="85"/>
      <c r="AA75" s="86"/>
      <c r="AB75" s="85"/>
      <c r="AC75" s="84"/>
      <c r="AD75" s="84"/>
      <c r="AE75" s="87"/>
      <c r="AF75" s="83"/>
      <c r="AG75" s="84"/>
      <c r="AH75" s="85"/>
      <c r="AI75" s="86"/>
      <c r="AJ75" s="85"/>
      <c r="AK75" s="84"/>
      <c r="AL75" s="84"/>
      <c r="AM75" s="87"/>
      <c r="AN75" s="83"/>
      <c r="AO75" s="84"/>
      <c r="AP75" s="85"/>
      <c r="AQ75" s="86"/>
      <c r="AR75" s="85"/>
      <c r="AS75" s="84"/>
      <c r="AT75" s="84"/>
      <c r="AU75" s="87"/>
      <c r="AV75" s="83"/>
      <c r="AW75" s="84"/>
      <c r="AX75" s="85"/>
      <c r="AY75" s="86"/>
      <c r="AZ75" s="85"/>
      <c r="BA75" s="84"/>
      <c r="BB75" s="84"/>
      <c r="BC75" s="87"/>
      <c r="BD75" s="48"/>
      <c r="BE75" s="49"/>
      <c r="BH75" s="23"/>
    </row>
    <row r="76" spans="1:60" s="19" customFormat="1" ht="18" customHeight="1" outlineLevel="1">
      <c r="A76" s="124">
        <v>7.01</v>
      </c>
      <c r="B76" s="162" t="s">
        <v>107</v>
      </c>
      <c r="C76" s="125" t="s">
        <v>45</v>
      </c>
      <c r="D76" s="126">
        <v>90</v>
      </c>
      <c r="E76" s="127"/>
      <c r="F76" s="127">
        <f>D76*E76</f>
        <v>0</v>
      </c>
      <c r="G76" s="46"/>
      <c r="H76" s="95"/>
      <c r="I76" s="84"/>
      <c r="J76" s="85"/>
      <c r="K76" s="86"/>
      <c r="L76" s="85"/>
      <c r="M76" s="84"/>
      <c r="N76" s="84"/>
      <c r="O76" s="87"/>
      <c r="P76" s="83"/>
      <c r="Q76" s="84"/>
      <c r="R76" s="85"/>
      <c r="S76" s="86"/>
      <c r="T76" s="85"/>
      <c r="U76" s="84"/>
      <c r="V76" s="84"/>
      <c r="W76" s="87"/>
      <c r="X76" s="83"/>
      <c r="Y76" s="84"/>
      <c r="Z76" s="85"/>
      <c r="AA76" s="86"/>
      <c r="AB76" s="85"/>
      <c r="AC76" s="84"/>
      <c r="AD76" s="84"/>
      <c r="AE76" s="87"/>
      <c r="AF76" s="83"/>
      <c r="AG76" s="84"/>
      <c r="AH76" s="85"/>
      <c r="AI76" s="86"/>
      <c r="AJ76" s="85"/>
      <c r="AK76" s="84"/>
      <c r="AL76" s="84"/>
      <c r="AM76" s="87"/>
      <c r="AN76" s="83"/>
      <c r="AO76" s="84"/>
      <c r="AP76" s="85"/>
      <c r="AQ76" s="86"/>
      <c r="AR76" s="85"/>
      <c r="AS76" s="84"/>
      <c r="AT76" s="84"/>
      <c r="AU76" s="87"/>
      <c r="AV76" s="83"/>
      <c r="AW76" s="84"/>
      <c r="AX76" s="85"/>
      <c r="AY76" s="86"/>
      <c r="AZ76" s="85"/>
      <c r="BA76" s="84"/>
      <c r="BB76" s="84"/>
      <c r="BC76" s="87"/>
      <c r="BD76" s="48"/>
      <c r="BE76" s="49"/>
      <c r="BH76" s="23"/>
    </row>
    <row r="77" spans="1:60" s="19" customFormat="1" ht="18" customHeight="1" outlineLevel="1">
      <c r="A77" s="118">
        <v>7.02</v>
      </c>
      <c r="B77" s="163" t="s">
        <v>108</v>
      </c>
      <c r="C77" s="119" t="s">
        <v>45</v>
      </c>
      <c r="D77" s="120">
        <v>20</v>
      </c>
      <c r="E77" s="116"/>
      <c r="F77" s="116">
        <f>D77*E77</f>
        <v>0</v>
      </c>
      <c r="G77" s="46"/>
      <c r="H77" s="95"/>
      <c r="I77" s="84"/>
      <c r="J77" s="85"/>
      <c r="K77" s="86"/>
      <c r="L77" s="85"/>
      <c r="M77" s="84"/>
      <c r="N77" s="84"/>
      <c r="O77" s="87"/>
      <c r="P77" s="83"/>
      <c r="Q77" s="84"/>
      <c r="R77" s="85"/>
      <c r="S77" s="86"/>
      <c r="T77" s="85"/>
      <c r="U77" s="84"/>
      <c r="V77" s="84"/>
      <c r="W77" s="87"/>
      <c r="X77" s="83"/>
      <c r="Y77" s="84"/>
      <c r="Z77" s="85"/>
      <c r="AA77" s="86"/>
      <c r="AB77" s="85"/>
      <c r="AC77" s="84"/>
      <c r="AD77" s="84"/>
      <c r="AE77" s="87"/>
      <c r="AF77" s="83"/>
      <c r="AG77" s="84"/>
      <c r="AH77" s="85"/>
      <c r="AI77" s="86"/>
      <c r="AJ77" s="85"/>
      <c r="AK77" s="84"/>
      <c r="AL77" s="84"/>
      <c r="AM77" s="87"/>
      <c r="AN77" s="83"/>
      <c r="AO77" s="84"/>
      <c r="AP77" s="85"/>
      <c r="AQ77" s="86"/>
      <c r="AR77" s="85"/>
      <c r="AS77" s="84"/>
      <c r="AT77" s="84"/>
      <c r="AU77" s="87"/>
      <c r="AV77" s="83"/>
      <c r="AW77" s="84"/>
      <c r="AX77" s="85"/>
      <c r="AY77" s="86"/>
      <c r="AZ77" s="85"/>
      <c r="BA77" s="84"/>
      <c r="BB77" s="84"/>
      <c r="BC77" s="87"/>
      <c r="BD77" s="48"/>
      <c r="BE77" s="49"/>
      <c r="BH77" s="23"/>
    </row>
    <row r="78" spans="1:60" s="19" customFormat="1" ht="18" customHeight="1" outlineLevel="1">
      <c r="A78" s="118">
        <v>7.03</v>
      </c>
      <c r="B78" s="163" t="s">
        <v>109</v>
      </c>
      <c r="C78" s="119"/>
      <c r="D78" s="120"/>
      <c r="E78" s="116"/>
      <c r="F78" s="116"/>
      <c r="G78" s="46"/>
      <c r="H78" s="95"/>
      <c r="I78" s="84"/>
      <c r="J78" s="85"/>
      <c r="K78" s="86"/>
      <c r="L78" s="85"/>
      <c r="M78" s="84"/>
      <c r="N78" s="84"/>
      <c r="O78" s="87"/>
      <c r="P78" s="83"/>
      <c r="Q78" s="84"/>
      <c r="R78" s="85"/>
      <c r="S78" s="86"/>
      <c r="T78" s="85"/>
      <c r="U78" s="84"/>
      <c r="V78" s="84"/>
      <c r="W78" s="87"/>
      <c r="X78" s="83"/>
      <c r="Y78" s="84"/>
      <c r="Z78" s="85"/>
      <c r="AA78" s="86"/>
      <c r="AB78" s="85"/>
      <c r="AC78" s="84"/>
      <c r="AD78" s="84"/>
      <c r="AE78" s="87"/>
      <c r="AF78" s="83"/>
      <c r="AG78" s="84"/>
      <c r="AH78" s="85"/>
      <c r="AI78" s="86"/>
      <c r="AJ78" s="85"/>
      <c r="AK78" s="84"/>
      <c r="AL78" s="84"/>
      <c r="AM78" s="87"/>
      <c r="AN78" s="83"/>
      <c r="AO78" s="84"/>
      <c r="AP78" s="85"/>
      <c r="AQ78" s="86"/>
      <c r="AR78" s="85"/>
      <c r="AS78" s="84"/>
      <c r="AT78" s="84"/>
      <c r="AU78" s="87"/>
      <c r="AV78" s="83"/>
      <c r="AW78" s="84"/>
      <c r="AX78" s="85"/>
      <c r="AY78" s="86"/>
      <c r="AZ78" s="85"/>
      <c r="BA78" s="84"/>
      <c r="BB78" s="84"/>
      <c r="BC78" s="87"/>
      <c r="BD78" s="48"/>
      <c r="BE78" s="49"/>
      <c r="BH78" s="23"/>
    </row>
    <row r="79" spans="1:60" s="19" customFormat="1" ht="18" customHeight="1" outlineLevel="1">
      <c r="A79" s="118"/>
      <c r="B79" s="163" t="s">
        <v>110</v>
      </c>
      <c r="C79" s="119" t="s">
        <v>60</v>
      </c>
      <c r="D79" s="120">
        <v>3</v>
      </c>
      <c r="E79" s="116"/>
      <c r="F79" s="116">
        <f>D79*E79</f>
        <v>0</v>
      </c>
      <c r="G79" s="129"/>
      <c r="H79" s="95"/>
      <c r="I79" s="84"/>
      <c r="J79" s="85"/>
      <c r="K79" s="86"/>
      <c r="L79" s="85"/>
      <c r="M79" s="84"/>
      <c r="N79" s="84"/>
      <c r="O79" s="87"/>
      <c r="P79" s="83"/>
      <c r="Q79" s="84"/>
      <c r="R79" s="85"/>
      <c r="S79" s="86"/>
      <c r="T79" s="85"/>
      <c r="U79" s="84"/>
      <c r="V79" s="84"/>
      <c r="W79" s="87"/>
      <c r="X79" s="83"/>
      <c r="Y79" s="84"/>
      <c r="Z79" s="85"/>
      <c r="AA79" s="86"/>
      <c r="AB79" s="85"/>
      <c r="AC79" s="84"/>
      <c r="AD79" s="84"/>
      <c r="AE79" s="87"/>
      <c r="AF79" s="83"/>
      <c r="AG79" s="84"/>
      <c r="AH79" s="85"/>
      <c r="AI79" s="86"/>
      <c r="AJ79" s="85"/>
      <c r="AK79" s="84"/>
      <c r="AL79" s="84"/>
      <c r="AM79" s="87"/>
      <c r="AN79" s="83"/>
      <c r="AO79" s="84"/>
      <c r="AP79" s="85"/>
      <c r="AQ79" s="86"/>
      <c r="AR79" s="85"/>
      <c r="AS79" s="84"/>
      <c r="AT79" s="84"/>
      <c r="AU79" s="87"/>
      <c r="AV79" s="83"/>
      <c r="AW79" s="84"/>
      <c r="AX79" s="85"/>
      <c r="AY79" s="86"/>
      <c r="AZ79" s="85"/>
      <c r="BA79" s="84"/>
      <c r="BB79" s="84"/>
      <c r="BC79" s="87"/>
      <c r="BD79" s="48"/>
      <c r="BE79" s="49"/>
      <c r="BH79" s="23"/>
    </row>
    <row r="80" spans="1:60" s="19" customFormat="1" ht="18" customHeight="1" outlineLevel="1">
      <c r="A80" s="118"/>
      <c r="B80" s="163" t="s">
        <v>111</v>
      </c>
      <c r="C80" s="119" t="s">
        <v>60</v>
      </c>
      <c r="D80" s="120">
        <v>1</v>
      </c>
      <c r="E80" s="116"/>
      <c r="F80" s="116">
        <f>D80*E80</f>
        <v>0</v>
      </c>
      <c r="G80" s="129"/>
      <c r="H80" s="95"/>
      <c r="I80" s="84"/>
      <c r="J80" s="85"/>
      <c r="K80" s="86"/>
      <c r="L80" s="85"/>
      <c r="M80" s="84"/>
      <c r="N80" s="84"/>
      <c r="O80" s="87"/>
      <c r="P80" s="83"/>
      <c r="Q80" s="84"/>
      <c r="R80" s="85"/>
      <c r="S80" s="86"/>
      <c r="T80" s="85"/>
      <c r="U80" s="84"/>
      <c r="V80" s="84"/>
      <c r="W80" s="87"/>
      <c r="X80" s="83"/>
      <c r="Y80" s="84"/>
      <c r="Z80" s="85"/>
      <c r="AA80" s="86"/>
      <c r="AB80" s="85"/>
      <c r="AC80" s="84"/>
      <c r="AD80" s="84"/>
      <c r="AE80" s="87"/>
      <c r="AF80" s="83"/>
      <c r="AG80" s="84"/>
      <c r="AH80" s="85"/>
      <c r="AI80" s="86"/>
      <c r="AJ80" s="85"/>
      <c r="AK80" s="84"/>
      <c r="AL80" s="84"/>
      <c r="AM80" s="87"/>
      <c r="AN80" s="83"/>
      <c r="AO80" s="84"/>
      <c r="AP80" s="85"/>
      <c r="AQ80" s="86"/>
      <c r="AR80" s="85"/>
      <c r="AS80" s="84"/>
      <c r="AT80" s="84"/>
      <c r="AU80" s="87"/>
      <c r="AV80" s="83"/>
      <c r="AW80" s="84"/>
      <c r="AX80" s="85"/>
      <c r="AY80" s="86"/>
      <c r="AZ80" s="85"/>
      <c r="BA80" s="84"/>
      <c r="BB80" s="84"/>
      <c r="BC80" s="87"/>
      <c r="BD80" s="48"/>
      <c r="BE80" s="49"/>
      <c r="BH80" s="23"/>
    </row>
    <row r="81" spans="1:60" s="19" customFormat="1" ht="18" customHeight="1" outlineLevel="1">
      <c r="A81" s="118"/>
      <c r="B81" s="163" t="s">
        <v>112</v>
      </c>
      <c r="C81" s="119" t="s">
        <v>60</v>
      </c>
      <c r="D81" s="120">
        <v>1</v>
      </c>
      <c r="E81" s="116"/>
      <c r="F81" s="116">
        <f>D81*E81</f>
        <v>0</v>
      </c>
      <c r="G81" s="129"/>
      <c r="H81" s="95"/>
      <c r="I81" s="84"/>
      <c r="J81" s="85"/>
      <c r="K81" s="86"/>
      <c r="L81" s="85"/>
      <c r="M81" s="84"/>
      <c r="N81" s="84"/>
      <c r="O81" s="87"/>
      <c r="P81" s="83"/>
      <c r="Q81" s="84"/>
      <c r="R81" s="85"/>
      <c r="S81" s="86"/>
      <c r="T81" s="85"/>
      <c r="U81" s="84"/>
      <c r="V81" s="84"/>
      <c r="W81" s="87"/>
      <c r="X81" s="83"/>
      <c r="Y81" s="84"/>
      <c r="Z81" s="85"/>
      <c r="AA81" s="86"/>
      <c r="AB81" s="85"/>
      <c r="AC81" s="84"/>
      <c r="AD81" s="84"/>
      <c r="AE81" s="87"/>
      <c r="AF81" s="83"/>
      <c r="AG81" s="84"/>
      <c r="AH81" s="85"/>
      <c r="AI81" s="86"/>
      <c r="AJ81" s="85"/>
      <c r="AK81" s="84"/>
      <c r="AL81" s="84"/>
      <c r="AM81" s="87"/>
      <c r="AN81" s="83"/>
      <c r="AO81" s="84"/>
      <c r="AP81" s="85"/>
      <c r="AQ81" s="86"/>
      <c r="AR81" s="85"/>
      <c r="AS81" s="84"/>
      <c r="AT81" s="84"/>
      <c r="AU81" s="87"/>
      <c r="AV81" s="83"/>
      <c r="AW81" s="84"/>
      <c r="AX81" s="85"/>
      <c r="AY81" s="86"/>
      <c r="AZ81" s="85"/>
      <c r="BA81" s="84"/>
      <c r="BB81" s="84"/>
      <c r="BC81" s="87"/>
      <c r="BD81" s="48"/>
      <c r="BE81" s="49"/>
      <c r="BH81" s="23"/>
    </row>
    <row r="82" spans="1:60" s="19" customFormat="1" ht="18" customHeight="1" outlineLevel="1" thickBot="1">
      <c r="A82" s="118"/>
      <c r="B82" s="164" t="s">
        <v>113</v>
      </c>
      <c r="C82" s="134" t="s">
        <v>60</v>
      </c>
      <c r="D82" s="135">
        <v>1</v>
      </c>
      <c r="E82" s="136"/>
      <c r="F82" s="136">
        <f>D82*E82</f>
        <v>0</v>
      </c>
      <c r="G82" s="129"/>
      <c r="H82" s="95"/>
      <c r="I82" s="84"/>
      <c r="J82" s="85"/>
      <c r="K82" s="86"/>
      <c r="L82" s="85"/>
      <c r="M82" s="84"/>
      <c r="N82" s="84"/>
      <c r="O82" s="87"/>
      <c r="P82" s="83"/>
      <c r="Q82" s="84"/>
      <c r="R82" s="85"/>
      <c r="S82" s="86"/>
      <c r="T82" s="85"/>
      <c r="U82" s="84"/>
      <c r="V82" s="84"/>
      <c r="W82" s="87"/>
      <c r="X82" s="83"/>
      <c r="Y82" s="84"/>
      <c r="Z82" s="85"/>
      <c r="AA82" s="86"/>
      <c r="AB82" s="85"/>
      <c r="AC82" s="84"/>
      <c r="AD82" s="84"/>
      <c r="AE82" s="87"/>
      <c r="AF82" s="83"/>
      <c r="AG82" s="84"/>
      <c r="AH82" s="85"/>
      <c r="AI82" s="86"/>
      <c r="AJ82" s="85"/>
      <c r="AK82" s="84"/>
      <c r="AL82" s="84"/>
      <c r="AM82" s="87"/>
      <c r="AN82" s="83"/>
      <c r="AO82" s="84"/>
      <c r="AP82" s="85"/>
      <c r="AQ82" s="86"/>
      <c r="AR82" s="85"/>
      <c r="AS82" s="84"/>
      <c r="AT82" s="84"/>
      <c r="AU82" s="87"/>
      <c r="AV82" s="83"/>
      <c r="AW82" s="84"/>
      <c r="AX82" s="85"/>
      <c r="AY82" s="86"/>
      <c r="AZ82" s="85"/>
      <c r="BA82" s="84"/>
      <c r="BB82" s="84"/>
      <c r="BC82" s="87"/>
      <c r="BD82" s="48"/>
      <c r="BE82" s="49"/>
      <c r="BH82" s="23"/>
    </row>
    <row r="83" spans="1:60" s="19" customFormat="1" ht="18" customHeight="1" outlineLevel="1" thickBot="1">
      <c r="A83" s="43"/>
      <c r="B83" s="165" t="s">
        <v>118</v>
      </c>
      <c r="C83" s="138"/>
      <c r="D83" s="139"/>
      <c r="E83" s="140"/>
      <c r="F83" s="140"/>
      <c r="G83" s="141">
        <f>SUM(F76:F82)</f>
        <v>0</v>
      </c>
      <c r="H83" s="128" t="e">
        <f>I83/$G87</f>
        <v>#REF!</v>
      </c>
      <c r="I83" s="89" t="e">
        <f>+K83+M83</f>
        <v>#REF!</v>
      </c>
      <c r="J83" s="90" t="e">
        <f>+I83</f>
        <v>#REF!</v>
      </c>
      <c r="K83" s="91" t="e">
        <f>+#REF!</f>
        <v>#REF!</v>
      </c>
      <c r="L83" s="92" t="e">
        <f>M83/$G87</f>
        <v>#DIV/0!</v>
      </c>
      <c r="M83" s="89">
        <f>SUM(M66:M82)</f>
        <v>0</v>
      </c>
      <c r="N83" s="88" t="e">
        <f>100%-H83</f>
        <v>#REF!</v>
      </c>
      <c r="O83" s="89" t="e">
        <f>+$G87-I83</f>
        <v>#REF!</v>
      </c>
      <c r="P83" s="88" t="e">
        <f>Q83/$G87</f>
        <v>#REF!</v>
      </c>
      <c r="Q83" s="89" t="e">
        <f>+S83+U83</f>
        <v>#REF!</v>
      </c>
      <c r="R83" s="90" t="e">
        <f>+H83</f>
        <v>#REF!</v>
      </c>
      <c r="S83" s="91" t="e">
        <f>+I83</f>
        <v>#REF!</v>
      </c>
      <c r="T83" s="92" t="e">
        <f>U83/$G87</f>
        <v>#DIV/0!</v>
      </c>
      <c r="U83" s="89">
        <f>SUM(U66:U82)</f>
        <v>0</v>
      </c>
      <c r="V83" s="88" t="e">
        <f>100%-P83</f>
        <v>#REF!</v>
      </c>
      <c r="W83" s="89" t="e">
        <f>+$G87-Q83</f>
        <v>#REF!</v>
      </c>
      <c r="X83" s="88" t="e">
        <f>Y83/$G87</f>
        <v>#REF!</v>
      </c>
      <c r="Y83" s="89" t="e">
        <f>+AA83+AC83</f>
        <v>#REF!</v>
      </c>
      <c r="Z83" s="90" t="e">
        <f>+P83</f>
        <v>#REF!</v>
      </c>
      <c r="AA83" s="91" t="e">
        <f>+Q83</f>
        <v>#REF!</v>
      </c>
      <c r="AB83" s="92" t="e">
        <f>AC83/$G87</f>
        <v>#DIV/0!</v>
      </c>
      <c r="AC83" s="89">
        <f>SUM(AC66:AC82)</f>
        <v>0</v>
      </c>
      <c r="AD83" s="88" t="e">
        <f>100%-X83</f>
        <v>#REF!</v>
      </c>
      <c r="AE83" s="89" t="e">
        <f>+$G87-Y83</f>
        <v>#REF!</v>
      </c>
      <c r="AF83" s="88" t="e">
        <f>AG83/$G87</f>
        <v>#REF!</v>
      </c>
      <c r="AG83" s="89" t="e">
        <f>+AI83+AK83</f>
        <v>#REF!</v>
      </c>
      <c r="AH83" s="90" t="e">
        <f>+X83</f>
        <v>#REF!</v>
      </c>
      <c r="AI83" s="91" t="e">
        <f>+Y83</f>
        <v>#REF!</v>
      </c>
      <c r="AJ83" s="92" t="e">
        <f>AK83/$G87</f>
        <v>#DIV/0!</v>
      </c>
      <c r="AK83" s="89">
        <f>SUM(AK66:AK82)</f>
        <v>0</v>
      </c>
      <c r="AL83" s="88" t="e">
        <f>100%-AF83</f>
        <v>#REF!</v>
      </c>
      <c r="AM83" s="89" t="e">
        <f>+$G87-AG83</f>
        <v>#REF!</v>
      </c>
      <c r="AN83" s="88" t="e">
        <f>AO83/$G87</f>
        <v>#REF!</v>
      </c>
      <c r="AO83" s="89" t="e">
        <f>+AQ83+AS83</f>
        <v>#REF!</v>
      </c>
      <c r="AP83" s="90" t="e">
        <f>+AF83</f>
        <v>#REF!</v>
      </c>
      <c r="AQ83" s="91" t="e">
        <f>+AG83</f>
        <v>#REF!</v>
      </c>
      <c r="AR83" s="92" t="e">
        <f>AS83/$G87</f>
        <v>#DIV/0!</v>
      </c>
      <c r="AS83" s="89">
        <f>SUM(AS66:AS82)</f>
        <v>0</v>
      </c>
      <c r="AT83" s="88" t="e">
        <f>100%-AN83</f>
        <v>#REF!</v>
      </c>
      <c r="AU83" s="89" t="e">
        <f>+$G87-AO83</f>
        <v>#REF!</v>
      </c>
      <c r="AV83" s="88" t="e">
        <f>AW83/$G87</f>
        <v>#REF!</v>
      </c>
      <c r="AW83" s="89" t="e">
        <f>+AY83+BA83</f>
        <v>#REF!</v>
      </c>
      <c r="AX83" s="90" t="e">
        <f>+AN83</f>
        <v>#REF!</v>
      </c>
      <c r="AY83" s="91" t="e">
        <f>+AO83</f>
        <v>#REF!</v>
      </c>
      <c r="AZ83" s="92" t="e">
        <f>BA83/$G87</f>
        <v>#DIV/0!</v>
      </c>
      <c r="BA83" s="89">
        <f>SUM(BA66:BA82)</f>
        <v>0</v>
      </c>
      <c r="BB83" s="88" t="e">
        <f>100%-AV83</f>
        <v>#REF!</v>
      </c>
      <c r="BC83" s="89" t="e">
        <f>+$G87-AW83</f>
        <v>#REF!</v>
      </c>
      <c r="BD83" s="48"/>
      <c r="BE83" s="49"/>
      <c r="BH83" s="23"/>
    </row>
    <row r="84" spans="1:60" s="19" customFormat="1" ht="18" customHeight="1" outlineLevel="1" thickBot="1">
      <c r="A84" s="43"/>
      <c r="B84" s="166"/>
      <c r="C84" s="44"/>
      <c r="D84" s="45"/>
      <c r="E84" s="101"/>
      <c r="F84" s="101"/>
      <c r="G84" s="46"/>
      <c r="H84" s="149"/>
      <c r="I84" s="150"/>
      <c r="J84" s="151"/>
      <c r="K84" s="151"/>
      <c r="L84" s="149"/>
      <c r="M84" s="150"/>
      <c r="N84" s="149"/>
      <c r="O84" s="152"/>
      <c r="P84" s="153"/>
      <c r="Q84" s="150"/>
      <c r="R84" s="151"/>
      <c r="S84" s="151"/>
      <c r="T84" s="149"/>
      <c r="U84" s="150"/>
      <c r="V84" s="149"/>
      <c r="W84" s="152"/>
      <c r="X84" s="153"/>
      <c r="Y84" s="150"/>
      <c r="Z84" s="151"/>
      <c r="AA84" s="151"/>
      <c r="AB84" s="149"/>
      <c r="AC84" s="150"/>
      <c r="AD84" s="149"/>
      <c r="AE84" s="152"/>
      <c r="AF84" s="153"/>
      <c r="AG84" s="150"/>
      <c r="AH84" s="151"/>
      <c r="AI84" s="151"/>
      <c r="AJ84" s="149"/>
      <c r="AK84" s="150"/>
      <c r="AL84" s="149"/>
      <c r="AM84" s="152"/>
      <c r="AN84" s="153"/>
      <c r="AO84" s="150"/>
      <c r="AP84" s="151"/>
      <c r="AQ84" s="151"/>
      <c r="AR84" s="149"/>
      <c r="AS84" s="150"/>
      <c r="AT84" s="149"/>
      <c r="AU84" s="152"/>
      <c r="AV84" s="153"/>
      <c r="AW84" s="150"/>
      <c r="AX84" s="151"/>
      <c r="AY84" s="151"/>
      <c r="AZ84" s="149"/>
      <c r="BA84" s="150"/>
      <c r="BB84" s="149"/>
      <c r="BC84" s="152"/>
      <c r="BD84" s="48"/>
      <c r="BE84" s="49"/>
      <c r="BH84" s="23"/>
    </row>
    <row r="85" spans="1:60" s="19" customFormat="1" ht="18" customHeight="1" outlineLevel="1" thickBot="1">
      <c r="A85" s="47" t="s">
        <v>49</v>
      </c>
      <c r="B85" s="161" t="s">
        <v>114</v>
      </c>
      <c r="C85" s="130"/>
      <c r="D85" s="131"/>
      <c r="E85" s="132"/>
      <c r="F85" s="132"/>
      <c r="G85" s="133"/>
      <c r="H85" s="70"/>
      <c r="I85" s="70"/>
      <c r="J85" s="70"/>
      <c r="K85" s="70"/>
      <c r="L85" s="70"/>
      <c r="M85" s="70"/>
      <c r="N85" s="70"/>
      <c r="O85" s="71"/>
      <c r="P85" s="72"/>
      <c r="Q85" s="70"/>
      <c r="R85" s="70"/>
      <c r="S85" s="70"/>
      <c r="T85" s="70"/>
      <c r="U85" s="70"/>
      <c r="V85" s="70"/>
      <c r="W85" s="71"/>
      <c r="X85" s="72"/>
      <c r="Y85" s="70"/>
      <c r="Z85" s="70"/>
      <c r="AA85" s="70"/>
      <c r="AB85" s="70"/>
      <c r="AC85" s="70"/>
      <c r="AD85" s="70"/>
      <c r="AE85" s="71"/>
      <c r="AF85" s="72"/>
      <c r="AG85" s="70"/>
      <c r="AH85" s="70"/>
      <c r="AI85" s="70"/>
      <c r="AJ85" s="70"/>
      <c r="AK85" s="70"/>
      <c r="AL85" s="70"/>
      <c r="AM85" s="71"/>
      <c r="AN85" s="72"/>
      <c r="AO85" s="70"/>
      <c r="AP85" s="70"/>
      <c r="AQ85" s="70"/>
      <c r="AR85" s="70"/>
      <c r="AS85" s="70"/>
      <c r="AT85" s="70"/>
      <c r="AU85" s="71"/>
      <c r="AV85" s="72"/>
      <c r="AW85" s="70"/>
      <c r="AX85" s="70"/>
      <c r="AY85" s="70"/>
      <c r="AZ85" s="70"/>
      <c r="BA85" s="70"/>
      <c r="BB85" s="70"/>
      <c r="BC85" s="71"/>
      <c r="BD85" s="48"/>
      <c r="BE85" s="49"/>
      <c r="BH85" s="23"/>
    </row>
    <row r="86" spans="1:60" s="31" customFormat="1" ht="18" customHeight="1" outlineLevel="1" thickBot="1">
      <c r="A86" s="124">
        <v>8.01</v>
      </c>
      <c r="B86" s="168" t="s">
        <v>115</v>
      </c>
      <c r="C86" s="154" t="s">
        <v>60</v>
      </c>
      <c r="D86" s="155">
        <v>400</v>
      </c>
      <c r="E86" s="156"/>
      <c r="F86" s="156">
        <f>E86*D86</f>
        <v>0</v>
      </c>
      <c r="G86" s="46"/>
      <c r="H86" s="97"/>
      <c r="I86" s="97"/>
      <c r="J86" s="97"/>
      <c r="K86" s="97"/>
      <c r="L86" s="97"/>
      <c r="M86" s="97"/>
      <c r="N86" s="97"/>
      <c r="O86" s="98"/>
      <c r="P86" s="96"/>
      <c r="Q86" s="97"/>
      <c r="R86" s="97"/>
      <c r="S86" s="97"/>
      <c r="T86" s="97"/>
      <c r="U86" s="97"/>
      <c r="V86" s="97"/>
      <c r="W86" s="98"/>
      <c r="X86" s="96"/>
      <c r="Y86" s="97"/>
      <c r="Z86" s="97"/>
      <c r="AA86" s="97"/>
      <c r="AB86" s="97"/>
      <c r="AC86" s="97"/>
      <c r="AD86" s="97"/>
      <c r="AE86" s="98"/>
      <c r="AF86" s="96"/>
      <c r="AG86" s="97"/>
      <c r="AH86" s="97"/>
      <c r="AI86" s="97"/>
      <c r="AJ86" s="97"/>
      <c r="AK86" s="97"/>
      <c r="AL86" s="97"/>
      <c r="AM86" s="98"/>
      <c r="AN86" s="96"/>
      <c r="AO86" s="97"/>
      <c r="AP86" s="97"/>
      <c r="AQ86" s="97"/>
      <c r="AR86" s="97"/>
      <c r="AS86" s="97"/>
      <c r="AT86" s="97"/>
      <c r="AU86" s="98"/>
      <c r="AV86" s="96"/>
      <c r="AW86" s="97"/>
      <c r="AX86" s="97"/>
      <c r="AY86" s="97"/>
      <c r="AZ86" s="97"/>
      <c r="BA86" s="97"/>
      <c r="BB86" s="97"/>
      <c r="BC86" s="98"/>
      <c r="BD86" s="99"/>
      <c r="BE86" s="100"/>
      <c r="BH86" s="115"/>
    </row>
    <row r="87" spans="1:60" s="19" customFormat="1" ht="15.75" customHeight="1" outlineLevel="1" thickBot="1">
      <c r="A87" s="43"/>
      <c r="B87" s="165" t="s">
        <v>50</v>
      </c>
      <c r="C87" s="138"/>
      <c r="D87" s="139"/>
      <c r="E87" s="140"/>
      <c r="F87" s="140"/>
      <c r="G87" s="141">
        <f>SUM(F86:F86)</f>
        <v>0</v>
      </c>
      <c r="H87" s="94" t="e">
        <f>+J87+L87</f>
        <v>#VALUE!</v>
      </c>
      <c r="I87" s="78" t="e">
        <f>+K87+M87</f>
        <v>#VALUE!</v>
      </c>
      <c r="J87" s="79" t="e">
        <f>+I87</f>
        <v>#VALUE!</v>
      </c>
      <c r="K87" s="80" t="e">
        <f>+J87*#REF!</f>
        <v>#VALUE!</v>
      </c>
      <c r="L87" s="79">
        <v>0</v>
      </c>
      <c r="M87" s="78" t="e">
        <f>+L87*#REF!</f>
        <v>#REF!</v>
      </c>
      <c r="N87" s="78" t="e">
        <f>1-H87</f>
        <v>#VALUE!</v>
      </c>
      <c r="O87" s="81" t="e">
        <f>+#REF!-I87</f>
        <v>#VALUE!</v>
      </c>
      <c r="P87" s="77" t="e">
        <f>+R87+T87</f>
        <v>#VALUE!</v>
      </c>
      <c r="Q87" s="78" t="e">
        <f>+S87+U87</f>
        <v>#VALUE!</v>
      </c>
      <c r="R87" s="79" t="e">
        <f>+H87</f>
        <v>#VALUE!</v>
      </c>
      <c r="S87" s="80" t="e">
        <f>+R87*#REF!</f>
        <v>#VALUE!</v>
      </c>
      <c r="T87" s="79">
        <v>0</v>
      </c>
      <c r="U87" s="78" t="e">
        <f>+T87*#REF!</f>
        <v>#REF!</v>
      </c>
      <c r="V87" s="78" t="e">
        <f>1-P87</f>
        <v>#VALUE!</v>
      </c>
      <c r="W87" s="81" t="e">
        <f>+#REF!-Q87</f>
        <v>#VALUE!</v>
      </c>
      <c r="X87" s="77" t="e">
        <f>+Z87+AB87</f>
        <v>#VALUE!</v>
      </c>
      <c r="Y87" s="78" t="e">
        <f>+AA87+AC87</f>
        <v>#VALUE!</v>
      </c>
      <c r="Z87" s="79" t="e">
        <f>+P87</f>
        <v>#VALUE!</v>
      </c>
      <c r="AA87" s="80" t="e">
        <f>+Z87*#REF!</f>
        <v>#VALUE!</v>
      </c>
      <c r="AB87" s="79">
        <v>0</v>
      </c>
      <c r="AC87" s="78" t="e">
        <f>+AB87*#REF!</f>
        <v>#REF!</v>
      </c>
      <c r="AD87" s="78" t="e">
        <f>1-X87</f>
        <v>#VALUE!</v>
      </c>
      <c r="AE87" s="81" t="e">
        <f>+#REF!-Y87</f>
        <v>#VALUE!</v>
      </c>
      <c r="AF87" s="77" t="e">
        <f>+AH87+AJ87</f>
        <v>#VALUE!</v>
      </c>
      <c r="AG87" s="78" t="e">
        <f>+AI87+AK87</f>
        <v>#VALUE!</v>
      </c>
      <c r="AH87" s="79" t="e">
        <f>+X87</f>
        <v>#VALUE!</v>
      </c>
      <c r="AI87" s="80" t="e">
        <f>+AH87*#REF!</f>
        <v>#VALUE!</v>
      </c>
      <c r="AJ87" s="79">
        <v>0</v>
      </c>
      <c r="AK87" s="78" t="e">
        <f>+AJ87*#REF!</f>
        <v>#REF!</v>
      </c>
      <c r="AL87" s="78" t="e">
        <f>1-AF87</f>
        <v>#VALUE!</v>
      </c>
      <c r="AM87" s="81" t="e">
        <f>+#REF!-AG87</f>
        <v>#VALUE!</v>
      </c>
      <c r="AN87" s="77" t="e">
        <f>+AP87+AR87</f>
        <v>#VALUE!</v>
      </c>
      <c r="AO87" s="78" t="e">
        <f>+AQ87+AS87</f>
        <v>#VALUE!</v>
      </c>
      <c r="AP87" s="79" t="e">
        <f>+AF87</f>
        <v>#VALUE!</v>
      </c>
      <c r="AQ87" s="80" t="e">
        <f>+AP87*#REF!</f>
        <v>#VALUE!</v>
      </c>
      <c r="AR87" s="79">
        <v>0</v>
      </c>
      <c r="AS87" s="78" t="e">
        <f>+AR87*#REF!</f>
        <v>#REF!</v>
      </c>
      <c r="AT87" s="78" t="e">
        <f>1-AN87</f>
        <v>#VALUE!</v>
      </c>
      <c r="AU87" s="81" t="e">
        <f>+#REF!-AO87</f>
        <v>#VALUE!</v>
      </c>
      <c r="AV87" s="77" t="e">
        <f>+AX87+AZ87</f>
        <v>#VALUE!</v>
      </c>
      <c r="AW87" s="78" t="e">
        <f>+AY87+BA87</f>
        <v>#VALUE!</v>
      </c>
      <c r="AX87" s="79" t="e">
        <f>+AN87</f>
        <v>#VALUE!</v>
      </c>
      <c r="AY87" s="80" t="e">
        <f>+AX87*#REF!</f>
        <v>#VALUE!</v>
      </c>
      <c r="AZ87" s="79">
        <v>0</v>
      </c>
      <c r="BA87" s="78" t="e">
        <f>+AZ87*#REF!</f>
        <v>#REF!</v>
      </c>
      <c r="BB87" s="78" t="e">
        <f>1-AV87</f>
        <v>#VALUE!</v>
      </c>
      <c r="BC87" s="81" t="e">
        <f>+#REF!-AW87</f>
        <v>#VALUE!</v>
      </c>
      <c r="BD87" s="48"/>
      <c r="BE87" s="49"/>
      <c r="BH87" s="23"/>
    </row>
    <row r="88" spans="1:60" s="19" customFormat="1" ht="15.75" customHeight="1" outlineLevel="1">
      <c r="A88" s="43"/>
      <c r="B88" s="166"/>
      <c r="C88" s="44"/>
      <c r="D88" s="45"/>
      <c r="E88" s="101"/>
      <c r="F88" s="101"/>
      <c r="G88" s="46"/>
      <c r="H88" s="95"/>
      <c r="I88" s="84"/>
      <c r="J88" s="85"/>
      <c r="K88" s="86"/>
      <c r="L88" s="85"/>
      <c r="M88" s="84"/>
      <c r="N88" s="84"/>
      <c r="O88" s="84"/>
      <c r="P88" s="95"/>
      <c r="Q88" s="84"/>
      <c r="R88" s="85"/>
      <c r="S88" s="86"/>
      <c r="T88" s="85"/>
      <c r="U88" s="84"/>
      <c r="V88" s="84"/>
      <c r="W88" s="84"/>
      <c r="X88" s="95"/>
      <c r="Y88" s="84"/>
      <c r="Z88" s="85"/>
      <c r="AA88" s="86"/>
      <c r="AB88" s="85"/>
      <c r="AC88" s="84"/>
      <c r="AD88" s="84"/>
      <c r="AE88" s="84"/>
      <c r="AF88" s="95"/>
      <c r="AG88" s="84"/>
      <c r="AH88" s="85"/>
      <c r="AI88" s="86"/>
      <c r="AJ88" s="85"/>
      <c r="AK88" s="84"/>
      <c r="AL88" s="84"/>
      <c r="AM88" s="84"/>
      <c r="AN88" s="95"/>
      <c r="AO88" s="84"/>
      <c r="AP88" s="85"/>
      <c r="AQ88" s="86"/>
      <c r="AR88" s="85"/>
      <c r="AS88" s="84"/>
      <c r="AT88" s="84"/>
      <c r="AU88" s="84"/>
      <c r="AV88" s="95"/>
      <c r="AW88" s="84"/>
      <c r="AX88" s="85"/>
      <c r="AY88" s="86"/>
      <c r="AZ88" s="85"/>
      <c r="BA88" s="84"/>
      <c r="BB88" s="84"/>
      <c r="BC88" s="84"/>
      <c r="BD88" s="48"/>
      <c r="BE88" s="49"/>
      <c r="BG88" s="23"/>
      <c r="BH88" s="23"/>
    </row>
    <row r="89" spans="1:60" s="19" customFormat="1" ht="15.75" customHeight="1" outlineLevel="1">
      <c r="A89" s="43"/>
      <c r="B89" s="166"/>
      <c r="C89" s="44"/>
      <c r="D89" s="45"/>
      <c r="E89" s="101"/>
      <c r="F89" s="113"/>
      <c r="G89" s="113"/>
      <c r="H89" s="95"/>
      <c r="I89" s="84"/>
      <c r="J89" s="85"/>
      <c r="K89" s="86"/>
      <c r="L89" s="85"/>
      <c r="M89" s="84"/>
      <c r="N89" s="84"/>
      <c r="O89" s="84"/>
      <c r="P89" s="95"/>
      <c r="Q89" s="84"/>
      <c r="R89" s="85"/>
      <c r="S89" s="86"/>
      <c r="T89" s="85"/>
      <c r="U89" s="84"/>
      <c r="V89" s="84"/>
      <c r="W89" s="84"/>
      <c r="X89" s="95"/>
      <c r="Y89" s="84"/>
      <c r="Z89" s="85"/>
      <c r="AA89" s="86"/>
      <c r="AB89" s="85"/>
      <c r="AC89" s="84"/>
      <c r="AD89" s="84"/>
      <c r="AE89" s="84"/>
      <c r="AF89" s="95"/>
      <c r="AG89" s="84"/>
      <c r="AH89" s="85"/>
      <c r="AI89" s="86"/>
      <c r="AJ89" s="85"/>
      <c r="AK89" s="84"/>
      <c r="AL89" s="84"/>
      <c r="AM89" s="84"/>
      <c r="AN89" s="95"/>
      <c r="AO89" s="84"/>
      <c r="AP89" s="85"/>
      <c r="AQ89" s="86"/>
      <c r="AR89" s="85"/>
      <c r="AS89" s="84"/>
      <c r="AT89" s="84"/>
      <c r="AU89" s="84"/>
      <c r="AV89" s="95"/>
      <c r="AW89" s="84"/>
      <c r="AX89" s="85"/>
      <c r="AY89" s="86"/>
      <c r="AZ89" s="85"/>
      <c r="BA89" s="84"/>
      <c r="BB89" s="84"/>
      <c r="BC89" s="84"/>
      <c r="BD89" s="48"/>
      <c r="BE89" s="49"/>
      <c r="BG89" s="23"/>
      <c r="BH89" s="23"/>
    </row>
    <row r="90" spans="1:60" s="19" customFormat="1" ht="15.75" customHeight="1" outlineLevel="1">
      <c r="A90" s="43"/>
      <c r="B90" s="166"/>
      <c r="C90" s="44"/>
      <c r="D90" s="45"/>
      <c r="E90" s="101"/>
      <c r="F90" s="101"/>
      <c r="G90" s="46"/>
      <c r="H90" s="95"/>
      <c r="I90" s="84"/>
      <c r="J90" s="85"/>
      <c r="K90" s="86"/>
      <c r="L90" s="85"/>
      <c r="M90" s="84"/>
      <c r="N90" s="84"/>
      <c r="O90" s="84"/>
      <c r="P90" s="95"/>
      <c r="Q90" s="84"/>
      <c r="R90" s="85"/>
      <c r="S90" s="86"/>
      <c r="T90" s="85"/>
      <c r="U90" s="84"/>
      <c r="V90" s="84"/>
      <c r="W90" s="84"/>
      <c r="X90" s="95"/>
      <c r="Y90" s="84"/>
      <c r="Z90" s="85"/>
      <c r="AA90" s="86"/>
      <c r="AB90" s="85"/>
      <c r="AC90" s="84"/>
      <c r="AD90" s="84"/>
      <c r="AE90" s="84"/>
      <c r="AF90" s="95"/>
      <c r="AG90" s="84"/>
      <c r="AH90" s="85"/>
      <c r="AI90" s="86"/>
      <c r="AJ90" s="85"/>
      <c r="AK90" s="84"/>
      <c r="AL90" s="84"/>
      <c r="AM90" s="84"/>
      <c r="AN90" s="95"/>
      <c r="AO90" s="84"/>
      <c r="AP90" s="85"/>
      <c r="AQ90" s="86"/>
      <c r="AR90" s="85"/>
      <c r="AS90" s="84"/>
      <c r="AT90" s="84"/>
      <c r="AU90" s="84"/>
      <c r="AV90" s="95"/>
      <c r="AW90" s="84"/>
      <c r="AX90" s="85"/>
      <c r="AY90" s="86"/>
      <c r="AZ90" s="85"/>
      <c r="BA90" s="84"/>
      <c r="BB90" s="84"/>
      <c r="BC90" s="84"/>
      <c r="BD90" s="48"/>
      <c r="BE90" s="49"/>
      <c r="BG90" s="23"/>
      <c r="BH90" s="23"/>
    </row>
    <row r="91" spans="1:7" ht="4.5" customHeight="1" thickBot="1">
      <c r="A91" s="43"/>
      <c r="B91" s="166"/>
      <c r="C91" s="44"/>
      <c r="D91" s="45"/>
      <c r="E91" s="101"/>
      <c r="F91" s="101"/>
      <c r="G91" s="46"/>
    </row>
    <row r="92" spans="1:58" ht="27.75" customHeight="1" thickBot="1">
      <c r="A92" s="37"/>
      <c r="B92" s="169" t="s">
        <v>46</v>
      </c>
      <c r="C92" s="39"/>
      <c r="D92" s="38"/>
      <c r="E92" s="102"/>
      <c r="F92" s="103"/>
      <c r="G92" s="104">
        <f>G23+G30+G48+G57+G66+G73+G83+G87</f>
        <v>0</v>
      </c>
      <c r="BF92" s="2"/>
    </row>
    <row r="93" ht="13.5" customHeight="1">
      <c r="G93" s="105"/>
    </row>
    <row r="94" spans="6:7" ht="33" customHeight="1">
      <c r="F94" s="106" t="s">
        <v>58</v>
      </c>
      <c r="G94" s="157">
        <f>G92*0.1</f>
        <v>0</v>
      </c>
    </row>
    <row r="95" spans="6:7" ht="21.75" customHeight="1">
      <c r="F95" s="106"/>
      <c r="G95" s="105"/>
    </row>
    <row r="96" spans="1:7" ht="16.5" customHeight="1">
      <c r="A96" s="30"/>
      <c r="B96" s="171"/>
      <c r="C96" s="21"/>
      <c r="D96" s="22"/>
      <c r="E96" s="107"/>
      <c r="F96" s="108" t="s">
        <v>51</v>
      </c>
      <c r="G96" s="109">
        <f>0.22*(G92+G94)</f>
        <v>0</v>
      </c>
    </row>
    <row r="97" spans="1:7" ht="21.75" thickBot="1">
      <c r="A97" s="30"/>
      <c r="B97" s="171"/>
      <c r="C97" s="21"/>
      <c r="D97" s="22"/>
      <c r="E97" s="107"/>
      <c r="F97" s="108" t="s">
        <v>124</v>
      </c>
      <c r="G97" s="109">
        <f>0.7276*G100</f>
        <v>0</v>
      </c>
    </row>
    <row r="98" spans="1:7" ht="21.75" thickBot="1">
      <c r="A98" s="30"/>
      <c r="B98" s="171"/>
      <c r="C98" s="21"/>
      <c r="D98" s="22"/>
      <c r="E98" s="107"/>
      <c r="F98" s="110" t="s">
        <v>47</v>
      </c>
      <c r="G98" s="111">
        <f>G92+G96+G97+G94</f>
        <v>0</v>
      </c>
    </row>
    <row r="99" spans="1:7" ht="21">
      <c r="A99" s="30"/>
      <c r="B99" s="171"/>
      <c r="C99" s="21"/>
      <c r="D99" s="22"/>
      <c r="E99" s="107"/>
      <c r="F99" s="112"/>
      <c r="G99" s="109"/>
    </row>
    <row r="100" spans="6:7" ht="15.75">
      <c r="F100" s="3" t="s">
        <v>59</v>
      </c>
      <c r="G100" s="157">
        <f>0.2*(G92+G94)</f>
        <v>0</v>
      </c>
    </row>
    <row r="101" ht="12.75" customHeight="1"/>
    <row r="107" ht="12.75" customHeight="1"/>
    <row r="109" ht="12.75" customHeight="1"/>
  </sheetData>
  <sheetProtection selectLockedCells="1" selectUnlockedCells="1"/>
  <mergeCells count="42">
    <mergeCell ref="A14:G14"/>
    <mergeCell ref="X11:Y11"/>
    <mergeCell ref="H6:O10"/>
    <mergeCell ref="P6:W10"/>
    <mergeCell ref="X6:AE10"/>
    <mergeCell ref="T11:U11"/>
    <mergeCell ref="V11:W11"/>
    <mergeCell ref="AB11:AC11"/>
    <mergeCell ref="AD11:AE11"/>
    <mergeCell ref="L11:M11"/>
    <mergeCell ref="N11:O11"/>
    <mergeCell ref="P11:Q11"/>
    <mergeCell ref="R11:S11"/>
    <mergeCell ref="Z11:AA11"/>
    <mergeCell ref="F10:G10"/>
    <mergeCell ref="AZ11:BA11"/>
    <mergeCell ref="BB11:BC11"/>
    <mergeCell ref="AJ11:AK11"/>
    <mergeCell ref="AL11:AM11"/>
    <mergeCell ref="AN11:AO11"/>
    <mergeCell ref="AP11:AQ11"/>
    <mergeCell ref="AV11:AW11"/>
    <mergeCell ref="B7:E7"/>
    <mergeCell ref="B8:E8"/>
    <mergeCell ref="AF11:AG11"/>
    <mergeCell ref="AH11:AI11"/>
    <mergeCell ref="AF6:AM10"/>
    <mergeCell ref="AX11:AY11"/>
    <mergeCell ref="AN6:AU10"/>
    <mergeCell ref="AV6:BC10"/>
    <mergeCell ref="H11:I11"/>
    <mergeCell ref="J11:K11"/>
    <mergeCell ref="B1:E1"/>
    <mergeCell ref="B2:E2"/>
    <mergeCell ref="B10:E10"/>
    <mergeCell ref="B9:E9"/>
    <mergeCell ref="AR11:AS11"/>
    <mergeCell ref="AT11:AU11"/>
    <mergeCell ref="B3:E3"/>
    <mergeCell ref="B4:E4"/>
    <mergeCell ref="B5:E5"/>
    <mergeCell ref="B6:E6"/>
  </mergeCells>
  <printOptions/>
  <pageMargins left="0.7" right="0.7" top="0.75" bottom="0.75" header="0.3" footer="0.3"/>
  <pageSetup fitToHeight="0" fitToWidth="1" horizontalDpi="300" verticalDpi="300" orientation="portrait" paperSize="9" scale="52" r:id="rId1"/>
  <headerFooter alignWithMargins="0">
    <oddFooter>&amp;C&amp;"Calibri,Normal"&amp;11&amp;Pde&amp;N&amp;R&amp;"Calibri,Normal"&amp;11&amp;F</oddFooter>
  </headerFooter>
  <ignoredErrors>
    <ignoredError sqref="F16:G22 F98:G102 G97 F23:G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Aguirre</dc:creator>
  <cp:keywords/>
  <dc:description/>
  <cp:lastModifiedBy>Sabrina Rivero</cp:lastModifiedBy>
  <cp:lastPrinted>2023-09-22T14:22:32Z</cp:lastPrinted>
  <dcterms:created xsi:type="dcterms:W3CDTF">2019-11-18T20:06:30Z</dcterms:created>
  <dcterms:modified xsi:type="dcterms:W3CDTF">2024-04-11T14:21:02Z</dcterms:modified>
  <cp:category/>
  <cp:version/>
  <cp:contentType/>
  <cp:contentStatus/>
</cp:coreProperties>
</file>